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dyTran\Desktop\CIPS\CIPS CODY\"/>
    </mc:Choice>
  </mc:AlternateContent>
  <xr:revisionPtr revIDLastSave="0" documentId="13_ncr:1_{65652228-3410-453C-9195-AC7019A6D54B}" xr6:coauthVersionLast="47" xr6:coauthVersionMax="47" xr10:uidLastSave="{00000000-0000-0000-0000-000000000000}"/>
  <bookViews>
    <workbookView xWindow="-60" yWindow="-60" windowWidth="28920" windowHeight="15600" activeTab="1" xr2:uid="{00000000-000D-0000-FFFF-FFFF00000000}"/>
  </bookViews>
  <sheets>
    <sheet name="BAOGUAN" sheetId="11" r:id="rId1"/>
    <sheet name="PACK-INV" sheetId="1" r:id="rId2"/>
    <sheet name="PACK-INV (2)" sheetId="12" state="hidden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" hidden="1">{"'表紙'!$A$1:$W$39"}</definedName>
    <definedName name="__" hidden="1">{"'表紙'!$A$1:$W$39"}</definedName>
    <definedName name="_DAT1" localSheetId="0">#REF!</definedName>
    <definedName name="_DAT1">#REF!</definedName>
    <definedName name="_DAT10" localSheetId="0">#REF!</definedName>
    <definedName name="_DAT10">#REF!</definedName>
    <definedName name="_DAT11" localSheetId="0">#REF!</definedName>
    <definedName name="_DAT11">#REF!</definedName>
    <definedName name="_DAT12" localSheetId="0">#REF!</definedName>
    <definedName name="_DAT12">#REF!</definedName>
    <definedName name="_DAT13" localSheetId="0">#REF!</definedName>
    <definedName name="_DAT13">#REF!</definedName>
    <definedName name="_DAT14" localSheetId="0">#REF!</definedName>
    <definedName name="_DAT14">#REF!</definedName>
    <definedName name="_DAT15" localSheetId="0">#REF!</definedName>
    <definedName name="_DAT15">#REF!</definedName>
    <definedName name="_DAT16" localSheetId="0">#REF!</definedName>
    <definedName name="_DAT16">#REF!</definedName>
    <definedName name="_DAT17" localSheetId="0">#REF!</definedName>
    <definedName name="_DAT17">#REF!</definedName>
    <definedName name="_DAT18" localSheetId="0">#REF!</definedName>
    <definedName name="_DAT18">#REF!</definedName>
    <definedName name="_DAT19" localSheetId="0">#REF!</definedName>
    <definedName name="_DAT19">#REF!</definedName>
    <definedName name="_DAT2" localSheetId="0">#REF!</definedName>
    <definedName name="_DAT2">#REF!</definedName>
    <definedName name="_DAT20" localSheetId="0">#REF!</definedName>
    <definedName name="_DAT20">#REF!</definedName>
    <definedName name="_DAT21" localSheetId="0">#REF!</definedName>
    <definedName name="_DAT21">#REF!</definedName>
    <definedName name="_DAT22" localSheetId="0">#REF!</definedName>
    <definedName name="_DAT22">#REF!</definedName>
    <definedName name="_DAT23" localSheetId="0">#REF!</definedName>
    <definedName name="_DAT23">#REF!</definedName>
    <definedName name="_DAT24" localSheetId="0">#REF!</definedName>
    <definedName name="_DAT24">#REF!</definedName>
    <definedName name="_DAT25" localSheetId="0">#REF!</definedName>
    <definedName name="_DAT25">#REF!</definedName>
    <definedName name="_DAT3" localSheetId="0">#REF!</definedName>
    <definedName name="_DAT3">#REF!</definedName>
    <definedName name="_DAT4" localSheetId="0">#REF!</definedName>
    <definedName name="_DAT4">#REF!</definedName>
    <definedName name="_DAT5" localSheetId="0">#REF!</definedName>
    <definedName name="_DAT5">#REF!</definedName>
    <definedName name="_DAT6" localSheetId="0">#REF!</definedName>
    <definedName name="_DAT6">#REF!</definedName>
    <definedName name="_DAT7" localSheetId="0">#REF!</definedName>
    <definedName name="_DAT7">#REF!</definedName>
    <definedName name="_DAT8" localSheetId="0">#REF!</definedName>
    <definedName name="_DAT8">#REF!</definedName>
    <definedName name="_DAT9" localSheetId="0">#REF!</definedName>
    <definedName name="_DAT9">#REF!</definedName>
    <definedName name="_Fill" hidden="1">#REF!</definedName>
    <definedName name="_xlnm._FilterDatabase" localSheetId="0" hidden="1">BAOGUAN!$A$1:$N$7</definedName>
    <definedName name="_Order1" hidden="1">255</definedName>
    <definedName name="_Order2" hidden="1">255</definedName>
    <definedName name="_Parse_In" hidden="1">#REF!</definedName>
    <definedName name="_Parse_Out" hidden="1">#REF!</definedName>
    <definedName name="_Regression_X" hidden="1">#REF!</definedName>
    <definedName name="_Table2_In1" hidden="1">#REF!</definedName>
    <definedName name="_Table2_In2" hidden="1">#REF!</definedName>
    <definedName name="a" localSheetId="0">#REF!</definedName>
    <definedName name="a">#REF!</definedName>
    <definedName name="aa" hidden="1">{"'表紙'!$A$1:$W$39"}</definedName>
    <definedName name="aaaaaaaaa" localSheetId="0" hidden="1">{"'Broadway ML#4'!$J$7:$N$490"}</definedName>
    <definedName name="aaaaaaaaa" hidden="1">{"'Broadway ML#4'!$J$7:$N$490"}</definedName>
    <definedName name="AB" localSheetId="0" hidden="1">{"'Broadway ML#4'!$J$7:$N$490"}</definedName>
    <definedName name="AB" hidden="1">{"'Broadway ML#4'!$J$7:$N$490"}</definedName>
    <definedName name="AccessDatabase" hidden="1">"C:\Documents and Settings\kawana.OHSAKI\My Documents\作業中\ＤＢらいぶらり.mdb"</definedName>
    <definedName name="AEIFH" localSheetId="0" hidden="1">{"'Broadway ML#4'!$J$7:$N$490"}</definedName>
    <definedName name="AEIFH" hidden="1">{"'Broadway ML#4'!$J$7:$N$490"}</definedName>
    <definedName name="ASD" hidden="1">{"'表紙'!$A$1:$W$39"}</definedName>
    <definedName name="basic_bom" localSheetId="0">#REF!</definedName>
    <definedName name="basic_bom">#REF!</definedName>
    <definedName name="basic_bom._" localSheetId="0">#REF!</definedName>
    <definedName name="basic_bom._">#REF!</definedName>
    <definedName name="basic_bom.ALID" localSheetId="0">#REF!</definedName>
    <definedName name="basic_bom.ALID">#REF!</definedName>
    <definedName name="basic_bom.AR1_DATE" localSheetId="0">#REF!</definedName>
    <definedName name="basic_bom.AR1_DATE">#REF!</definedName>
    <definedName name="basic_bom.AR1_DATE_INT" localSheetId="0">#REF!</definedName>
    <definedName name="basic_bom.AR1_DATE_INT">#REF!</definedName>
    <definedName name="basic_bom.AR1_GROUP" localSheetId="0">#REF!</definedName>
    <definedName name="basic_bom.AR1_GROUP">#REF!</definedName>
    <definedName name="basic_bom.AR1_NAME" localSheetId="0">#REF!</definedName>
    <definedName name="basic_bom.AR1_NAME">#REF!</definedName>
    <definedName name="basic_bom.AR1_NOTIFY" localSheetId="0">#REF!</definedName>
    <definedName name="basic_bom.AR1_NOTIFY">#REF!</definedName>
    <definedName name="basic_bom.AR1_SWITCH" localSheetId="0">#REF!</definedName>
    <definedName name="basic_bom.AR1_SWITCH">#REF!</definedName>
    <definedName name="basic_bom.AR2_DATE" localSheetId="0">#REF!</definedName>
    <definedName name="basic_bom.AR2_DATE">#REF!</definedName>
    <definedName name="basic_bom.AR2_DATE_INT" localSheetId="0">#REF!</definedName>
    <definedName name="basic_bom.AR2_DATE_INT">#REF!</definedName>
    <definedName name="basic_bom.AR2_GROUP" localSheetId="0">#REF!</definedName>
    <definedName name="basic_bom.AR2_GROUP">#REF!</definedName>
    <definedName name="basic_bom.AR2_NAME" localSheetId="0">#REF!</definedName>
    <definedName name="basic_bom.AR2_NAME">#REF!</definedName>
    <definedName name="basic_bom.AR2_NOTIFY" localSheetId="0">#REF!</definedName>
    <definedName name="basic_bom.AR2_NOTIFY">#REF!</definedName>
    <definedName name="basic_bom.AR2_SWITCH" localSheetId="0">#REF!</definedName>
    <definedName name="basic_bom.AR2_SWITCH">#REF!</definedName>
    <definedName name="basic_bom.AR3_DATE" localSheetId="0">#REF!</definedName>
    <definedName name="basic_bom.AR3_DATE">#REF!</definedName>
    <definedName name="basic_bom.AR3_DATE_INT" localSheetId="0">#REF!</definedName>
    <definedName name="basic_bom.AR3_DATE_INT">#REF!</definedName>
    <definedName name="basic_bom.AR3_GROUP" localSheetId="0">#REF!</definedName>
    <definedName name="basic_bom.AR3_GROUP">#REF!</definedName>
    <definedName name="basic_bom.AR3_NAME" localSheetId="0">#REF!</definedName>
    <definedName name="basic_bom.AR3_NAME">#REF!</definedName>
    <definedName name="basic_bom.AR3_NOTIFY" localSheetId="0">#REF!</definedName>
    <definedName name="basic_bom.AR3_NOTIFY">#REF!</definedName>
    <definedName name="basic_bom.AR3_SWITCH" localSheetId="0">#REF!</definedName>
    <definedName name="basic_bom.AR3_SWITCH">#REF!</definedName>
    <definedName name="basic_bom.AR4_DATE" localSheetId="0">#REF!</definedName>
    <definedName name="basic_bom.AR4_DATE">#REF!</definedName>
    <definedName name="basic_bom.AR4_DATE_INT" localSheetId="0">#REF!</definedName>
    <definedName name="basic_bom.AR4_DATE_INT">#REF!</definedName>
    <definedName name="basic_bom.AR4_GROUP" localSheetId="0">#REF!</definedName>
    <definedName name="basic_bom.AR4_GROUP">#REF!</definedName>
    <definedName name="basic_bom.AR4_NAME" localSheetId="0">#REF!</definedName>
    <definedName name="basic_bom.AR4_NAME">#REF!</definedName>
    <definedName name="basic_bom.AR4_NOTIFY" localSheetId="0">#REF!</definedName>
    <definedName name="basic_bom.AR4_NOTIFY">#REF!</definedName>
    <definedName name="basic_bom.AR4_SWITCH" localSheetId="0">#REF!</definedName>
    <definedName name="basic_bom.AR4_SWITCH">#REF!</definedName>
    <definedName name="basic_bom.AR5_DATE" localSheetId="0">#REF!</definedName>
    <definedName name="basic_bom.AR5_DATE">#REF!</definedName>
    <definedName name="basic_bom.AR5_DATE_INT" localSheetId="0">#REF!</definedName>
    <definedName name="basic_bom.AR5_DATE_INT">#REF!</definedName>
    <definedName name="basic_bom.AR5_GROUP" localSheetId="0">#REF!</definedName>
    <definedName name="basic_bom.AR5_GROUP">#REF!</definedName>
    <definedName name="basic_bom.AR5_NAME" localSheetId="0">#REF!</definedName>
    <definedName name="basic_bom.AR5_NAME">#REF!</definedName>
    <definedName name="basic_bom.AR5_NOTIFY" localSheetId="0">#REF!</definedName>
    <definedName name="basic_bom.AR5_NOTIFY">#REF!</definedName>
    <definedName name="basic_bom.AR5_SWITCH" localSheetId="0">#REF!</definedName>
    <definedName name="basic_bom.AR5_SWITCH">#REF!</definedName>
    <definedName name="basic_bom.AUTHOR_DATE" localSheetId="0">#REF!</definedName>
    <definedName name="basic_bom.AUTHOR_DATE">#REF!</definedName>
    <definedName name="basic_bom.AUTHOR_DATE_INT" localSheetId="0">#REF!</definedName>
    <definedName name="basic_bom.AUTHOR_DATE_INT">#REF!</definedName>
    <definedName name="basic_bom.AUTHOR_NAME" localSheetId="0">#REF!</definedName>
    <definedName name="basic_bom.AUTHOR_NAME">#REF!</definedName>
    <definedName name="basic_bom.BLANK" localSheetId="0">#REF!</definedName>
    <definedName name="basic_bom.BLANK">#REF!</definedName>
    <definedName name="basic_bom.BOM_COMMENTS" localSheetId="0">#REF!</definedName>
    <definedName name="basic_bom.BOM_COMMENTS">#REF!</definedName>
    <definedName name="basic_bom.CATEGORY_CODE" localSheetId="0">#REF!</definedName>
    <definedName name="basic_bom.CATEGORY_CODE">#REF!</definedName>
    <definedName name="basic_bom.CHANGED" localSheetId="0">#REF!</definedName>
    <definedName name="basic_bom.CHANGED">#REF!</definedName>
    <definedName name="basic_bom.CHEM_PART" localSheetId="0">#REF!</definedName>
    <definedName name="basic_bom.CHEM_PART">#REF!</definedName>
    <definedName name="basic_bom.CHILD_ELEMENT" localSheetId="0">#REF!</definedName>
    <definedName name="basic_bom.CHILD_ELEMENT">#REF!</definedName>
    <definedName name="basic_bom.CHILD_PART_REV" localSheetId="0">#REF!</definedName>
    <definedName name="basic_bom.CHILD_PART_REV">#REF!</definedName>
    <definedName name="basic_bom.CLASS_NAME" localSheetId="0">#REF!</definedName>
    <definedName name="basic_bom.CLASS_NAME">#REF!</definedName>
    <definedName name="basic_bom.CLASS_TYPE" localSheetId="0">#REF!</definedName>
    <definedName name="basic_bom.CLASS_TYPE">#REF!</definedName>
    <definedName name="basic_bom.COMMENTS" localSheetId="0">#REF!</definedName>
    <definedName name="basic_bom.COMMENTS">#REF!</definedName>
    <definedName name="basic_bom.CONCAT_DESC" localSheetId="0">#REF!</definedName>
    <definedName name="basic_bom.CONCAT_DESC">#REF!</definedName>
    <definedName name="basic_bom.COST_COMMENTS" localSheetId="0">#REF!</definedName>
    <definedName name="basic_bom.COST_COMMENTS">#REF!</definedName>
    <definedName name="basic_bom.CREATE_DATE" localSheetId="0">#REF!</definedName>
    <definedName name="basic_bom.CREATE_DATE">#REF!</definedName>
    <definedName name="basic_bom.DERIVED_FROM" localSheetId="0">#REF!</definedName>
    <definedName name="basic_bom.DERIVED_FROM">#REF!</definedName>
    <definedName name="basic_bom.DERIVED_HOW" localSheetId="0">#REF!</definedName>
    <definedName name="basic_bom.DERIVED_HOW">#REF!</definedName>
    <definedName name="basic_bom.DESCRIPTION" localSheetId="0">#REF!</definedName>
    <definedName name="basic_bom.DESCRIPTION">#REF!</definedName>
    <definedName name="basic_bom.DESIGN_STATUS_RATE" localSheetId="0">#REF!</definedName>
    <definedName name="basic_bom.DESIGN_STATUS_RATE">#REF!</definedName>
    <definedName name="basic_bom.DOCUMENT_NUMBER" localSheetId="0">#REF!</definedName>
    <definedName name="basic_bom.DOCUMENT_NUMBER">#REF!</definedName>
    <definedName name="basic_bom.DOCUMENT_RESP" localSheetId="0">#REF!</definedName>
    <definedName name="basic_bom.DOCUMENT_RESP">#REF!</definedName>
    <definedName name="basic_bom.EC_PENDING" localSheetId="0">#REF!</definedName>
    <definedName name="basic_bom.EC_PENDING">#REF!</definedName>
    <definedName name="basic_bom.EDC_COST_BASIS" localSheetId="0">#REF!</definedName>
    <definedName name="basic_bom.EDC_COST_BASIS">#REF!</definedName>
    <definedName name="basic_bom.EDC_PART_COST" localSheetId="0">#REF!</definedName>
    <definedName name="basic_bom.EDC_PART_COST">#REF!</definedName>
    <definedName name="basic_bom.EFFECTIVE_FROM" localSheetId="0">#REF!</definedName>
    <definedName name="basic_bom.EFFECTIVE_FROM">#REF!</definedName>
    <definedName name="basic_bom.EFFECTIVE_TO" localSheetId="0">#REF!</definedName>
    <definedName name="basic_bom.EFFECTIVE_TO">#REF!</definedName>
    <definedName name="basic_bom.ELID" localSheetId="0">#REF!</definedName>
    <definedName name="basic_bom.ELID">#REF!</definedName>
    <definedName name="basic_bom.ENGR_NAME" localSheetId="0">#REF!</definedName>
    <definedName name="basic_bom.ENGR_NAME">#REF!</definedName>
    <definedName name="basic_bom.ER_DIVISION" localSheetId="0">#REF!</definedName>
    <definedName name="basic_bom.ER_DIVISION">#REF!</definedName>
    <definedName name="basic_bom.EST_CO_CNTRL_DATE" localSheetId="0">#REF!</definedName>
    <definedName name="basic_bom.EST_CO_CNTRL_DATE">#REF!</definedName>
    <definedName name="basic_bom.EXT_PART_COST" localSheetId="0">#REF!</definedName>
    <definedName name="basic_bom.EXT_PART_COST">#REF!</definedName>
    <definedName name="basic_bom.EXT_PROJ_COST" localSheetId="0">#REF!</definedName>
    <definedName name="basic_bom.EXT_PROJ_COST">#REF!</definedName>
    <definedName name="basic_bom.FINAL_ASSY_LT" localSheetId="0">#REF!</definedName>
    <definedName name="basic_bom.FINAL_ASSY_LT">#REF!</definedName>
    <definedName name="basic_bom.FUNCTIONAL_BLOCK" localSheetId="0">#REF!</definedName>
    <definedName name="basic_bom.FUNCTIONAL_BLOCK">#REF!</definedName>
    <definedName name="basic_bom.HC" localSheetId="0">#REF!</definedName>
    <definedName name="basic_bom.HC">#REF!</definedName>
    <definedName name="basic_bom.ID_NUMBER" localSheetId="0">#REF!</definedName>
    <definedName name="basic_bom.ID_NUMBER">#REF!</definedName>
    <definedName name="basic_bom.IN_PACKET_DMS" localSheetId="0">#REF!</definedName>
    <definedName name="basic_bom.IN_PACKET_DMS">#REF!</definedName>
    <definedName name="basic_bom.INFOS" localSheetId="0">#REF!</definedName>
    <definedName name="basic_bom.INFOS">#REF!</definedName>
    <definedName name="basic_bom.INTER_BACKFLUSH" localSheetId="0">#REF!</definedName>
    <definedName name="basic_bom.INTER_BACKFLUSH">#REF!</definedName>
    <definedName name="basic_bom.JIT_STATUS_FLAG" localSheetId="0">#REF!</definedName>
    <definedName name="basic_bom.JIT_STATUS_FLAG">#REF!</definedName>
    <definedName name="basic_bom.LASTUPDATE_DATE" localSheetId="0">#REF!</definedName>
    <definedName name="basic_bom.LASTUPDATE_DATE">#REF!</definedName>
    <definedName name="basic_bom.LASTUPDATED_BY" localSheetId="0">#REF!</definedName>
    <definedName name="basic_bom.LASTUPDATED_BY">#REF!</definedName>
    <definedName name="basic_bom.LINK_INFOS" localSheetId="0">#REF!</definedName>
    <definedName name="basic_bom.LINK_INFOS">#REF!</definedName>
    <definedName name="basic_bom.LINK_LABEL" localSheetId="0">#REF!</definedName>
    <definedName name="basic_bom.LINK_LABEL">#REF!</definedName>
    <definedName name="basic_bom.LINK_REF" localSheetId="0">#REF!</definedName>
    <definedName name="basic_bom.LINK_REF">#REF!</definedName>
    <definedName name="basic_bom.LINK_TYPE" localSheetId="0">#REF!</definedName>
    <definedName name="basic_bom.LINK_TYPE">#REF!</definedName>
    <definedName name="basic_bom.MASTER_SCHEDULE" localSheetId="0">#REF!</definedName>
    <definedName name="basic_bom.MASTER_SCHEDULE">#REF!</definedName>
    <definedName name="basic_bom.MGEO" localSheetId="0">#REF!</definedName>
    <definedName name="basic_bom.MGEO">#REF!</definedName>
    <definedName name="basic_bom.MPN_1" localSheetId="0">#REF!</definedName>
    <definedName name="basic_bom.MPN_1">#REF!</definedName>
    <definedName name="basic_bom.MPN_2" localSheetId="0">#REF!</definedName>
    <definedName name="basic_bom.MPN_2">#REF!</definedName>
    <definedName name="basic_bom.OBSOLESCENSE_DATE" localSheetId="0">#REF!</definedName>
    <definedName name="basic_bom.OBSOLESCENSE_DATE">#REF!</definedName>
    <definedName name="basic_bom.OK_TO_BUY" localSheetId="0">#REF!</definedName>
    <definedName name="basic_bom.OK_TO_BUY">#REF!</definedName>
    <definedName name="basic_bom.OPTION_NAME" localSheetId="0">#REF!</definedName>
    <definedName name="basic_bom.OPTION_NAME">#REF!</definedName>
    <definedName name="basic_bom.OWNER" localSheetId="0">#REF!</definedName>
    <definedName name="basic_bom.OWNER">#REF!</definedName>
    <definedName name="basic_bom.PARENT_ELEMENT" localSheetId="0">#REF!</definedName>
    <definedName name="basic_bom.PARENT_ELEMENT">#REF!</definedName>
    <definedName name="basic_bom.PARENT_PACKET" localSheetId="0">#REF!</definedName>
    <definedName name="basic_bom.PARENT_PACKET">#REF!</definedName>
    <definedName name="basic_bom.PART_OWNER" localSheetId="0">#REF!</definedName>
    <definedName name="basic_bom.PART_OWNER">#REF!</definedName>
    <definedName name="basic_bom.PART_PACKAGE" localSheetId="0">#REF!</definedName>
    <definedName name="basic_bom.PART_PACKAGE">#REF!</definedName>
    <definedName name="basic_bom.PART_PRESENTATION" localSheetId="0">#REF!</definedName>
    <definedName name="basic_bom.PART_PRESENTATION">#REF!</definedName>
    <definedName name="basic_bom.PART_STATUS" localSheetId="0">#REF!</definedName>
    <definedName name="basic_bom.PART_STATUS">#REF!</definedName>
    <definedName name="basic_bom.PRIMARY_LOCATION" localSheetId="0">#REF!</definedName>
    <definedName name="basic_bom.PRIMARY_LOCATION">#REF!</definedName>
    <definedName name="basic_bom.PRJCTD_COST" localSheetId="0">#REF!</definedName>
    <definedName name="basic_bom.PRJCTD_COST">#REF!</definedName>
    <definedName name="basic_bom.PRJCTD_COST_BASIS" localSheetId="0">#REF!</definedName>
    <definedName name="basic_bom.PRJCTD_COST_BASIS">#REF!</definedName>
    <definedName name="basic_bom.PROC_STATUS_RATE" localSheetId="0">#REF!</definedName>
    <definedName name="basic_bom.PROC_STATUS_RATE">#REF!</definedName>
    <definedName name="basic_bom.PROCESS_ENGR" localSheetId="0">#REF!</definedName>
    <definedName name="basic_bom.PROCESS_ENGR">#REF!</definedName>
    <definedName name="basic_bom.PROCUREMENT_ENGR" localSheetId="0">#REF!</definedName>
    <definedName name="basic_bom.PROCUREMENT_ENGR">#REF!</definedName>
    <definedName name="basic_bom.PROD_PART_LT" localSheetId="0">#REF!</definedName>
    <definedName name="basic_bom.PROD_PART_LT">#REF!</definedName>
    <definedName name="basic_bom.PRODUCT_ENGR" localSheetId="0">#REF!</definedName>
    <definedName name="basic_bom.PRODUCT_ENGR">#REF!</definedName>
    <definedName name="basic_bom.PRODUCT_LINE" localSheetId="0">#REF!</definedName>
    <definedName name="basic_bom.PRODUCT_LINE">#REF!</definedName>
    <definedName name="basic_bom.PROJECT_NAME" localSheetId="0">#REF!</definedName>
    <definedName name="basic_bom.PROJECT_NAME">#REF!</definedName>
    <definedName name="basic_bom.PROTO_PART_LT" localSheetId="0">#REF!</definedName>
    <definedName name="basic_bom.PROTO_PART_LT">#REF!</definedName>
    <definedName name="basic_bom.PULL_POLICY" localSheetId="0">#REF!</definedName>
    <definedName name="basic_bom.PULL_POLICY">#REF!</definedName>
    <definedName name="basic_bom.QUANTITY_DMS" localSheetId="0">#REF!</definedName>
    <definedName name="basic_bom.QUANTITY_DMS">#REF!</definedName>
    <definedName name="basic_bom.RD_CONTACT" localSheetId="0">#REF!</definedName>
    <definedName name="basic_bom.RD_CONTACT">#REF!</definedName>
    <definedName name="basic_bom.RD_CTLR_NUMBER" localSheetId="0">#REF!</definedName>
    <definedName name="basic_bom.RD_CTLR_NUMBER">#REF!</definedName>
    <definedName name="basic_bom.REF_DESIGNATOR" localSheetId="0">#REF!</definedName>
    <definedName name="basic_bom.REF_DESIGNATOR">#REF!</definedName>
    <definedName name="basic_bom.REPL_PART_NUMBER" localSheetId="0">#REF!</definedName>
    <definedName name="basic_bom.REPL_PART_NUMBER">#REF!</definedName>
    <definedName name="basic_bom.RESERVED_BY" localSheetId="0">#REF!</definedName>
    <definedName name="basic_bom.RESERVED_BY">#REF!</definedName>
    <definedName name="basic_bom.RETAIN_RESERVE" localSheetId="0">#REF!</definedName>
    <definedName name="basic_bom.RETAIN_RESERVE">#REF!</definedName>
    <definedName name="basic_bom.REV" localSheetId="0">#REF!</definedName>
    <definedName name="basic_bom.REV">#REF!</definedName>
    <definedName name="basic_bom.SFU" localSheetId="0">#REF!</definedName>
    <definedName name="basic_bom.SFU">#REF!</definedName>
    <definedName name="basic_bom.STATE" localSheetId="0">#REF!</definedName>
    <definedName name="basic_bom.STATE">#REF!</definedName>
    <definedName name="basic_bom.STATE_DATE" localSheetId="0">#REF!</definedName>
    <definedName name="basic_bom.STATE_DATE">#REF!</definedName>
    <definedName name="basic_bom.STD_INFO_ELID" localSheetId="0">#REF!</definedName>
    <definedName name="basic_bom.STD_INFO_ELID">#REF!</definedName>
    <definedName name="basic_bom.STRUCTURE_DMS" localSheetId="0">#REF!</definedName>
    <definedName name="basic_bom.STRUCTURE_DMS">#REF!</definedName>
    <definedName name="basic_bom.SUBPARTS" localSheetId="0">#REF!</definedName>
    <definedName name="basic_bom.SUBPARTS">#REF!</definedName>
    <definedName name="basic_bom.SUPPLIER_1" localSheetId="0">#REF!</definedName>
    <definedName name="basic_bom.SUPPLIER_1">#REF!</definedName>
    <definedName name="basic_bom.SUPPLIER_2" localSheetId="0">#REF!</definedName>
    <definedName name="basic_bom.SUPPLIER_2">#REF!</definedName>
    <definedName name="basic_bom.UNIQUE_DESC" localSheetId="0">#REF!</definedName>
    <definedName name="basic_bom.UNIQUE_DESC">#REF!</definedName>
    <definedName name="basic_bom.UNIQUE_ID_STRING" localSheetId="0">#REF!</definedName>
    <definedName name="basic_bom.UNIQUE_ID_STRING">#REF!</definedName>
    <definedName name="basic_bom.UNIT_MEASURE" localSheetId="0">#REF!</definedName>
    <definedName name="basic_bom.UNIT_MEASURE">#REF!</definedName>
    <definedName name="basic_bom.VCS_CHG_DESC" localSheetId="0">#REF!</definedName>
    <definedName name="basic_bom.VCS_CHG_DESC">#REF!</definedName>
    <definedName name="basic_bom.VCS_CTLR_NUMBER" localSheetId="0">#REF!</definedName>
    <definedName name="basic_bom.VCS_CTLR_NUMBER">#REF!</definedName>
    <definedName name="basic_bom.VCS_PART_CLASS" localSheetId="0">#REF!</definedName>
    <definedName name="basic_bom.VCS_PART_CLASS">#REF!</definedName>
    <definedName name="basic_bom.VCS_PURCH_CONTACT" localSheetId="0">#REF!</definedName>
    <definedName name="basic_bom.VCS_PURCH_CONTACT">#REF!</definedName>
    <definedName name="basic_bom.VIEW_NAME" localSheetId="0">#REF!</definedName>
    <definedName name="basic_bom.VIEW_NAME">#REF!</definedName>
    <definedName name="Black">"1000000000110110_01-00"</definedName>
    <definedName name="CellAbove">INDIRECT(ADDRESS(ROW()-1,COLUMN()))</definedName>
    <definedName name="CellLeft">INDIRECT(ADDRESS(ROW(),COLUMN()-1))</definedName>
    <definedName name="CM" localSheetId="0" hidden="1">{"'Broadway ML#4'!$J$7:$N$490"}</definedName>
    <definedName name="CM" hidden="1">{"'Broadway ML#4'!$J$7:$N$490"}</definedName>
    <definedName name="Comments" localSheetId="0">#REF!</definedName>
    <definedName name="Comments">#REF!</definedName>
    <definedName name="cy" localSheetId="0" hidden="1">{"'Broadway ML#4'!$J$7:$N$490"}</definedName>
    <definedName name="cy" hidden="1">{"'Broadway ML#4'!$J$7:$N$490"}</definedName>
    <definedName name="data" localSheetId="0">#REF!</definedName>
    <definedName name="data">#REF!</definedName>
    <definedName name="data2" localSheetId="0">#REF!</definedName>
    <definedName name="data2">#REF!</definedName>
    <definedName name="data3" localSheetId="0">#REF!</definedName>
    <definedName name="data3">#REF!</definedName>
    <definedName name="data4_vipul" localSheetId="0">#REF!</definedName>
    <definedName name="data4_vipul">#REF!</definedName>
    <definedName name="_xlnm.Database" localSheetId="0">#REF!</definedName>
    <definedName name="_xlnm.Database">#REF!</definedName>
    <definedName name="E" localSheetId="0" hidden="1">{"'Broadway ML#4'!$J$7:$N$490"}</definedName>
    <definedName name="E" hidden="1">{"'Broadway ML#4'!$J$7:$N$490"}</definedName>
    <definedName name="EEEE" localSheetId="0" hidden="1">{"'Broadway ML#4'!$J$7:$N$490"}</definedName>
    <definedName name="EEEE" hidden="1">{"'Broadway ML#4'!$J$7:$N$490"}</definedName>
    <definedName name="elbow_force" localSheetId="0">#REF!</definedName>
    <definedName name="elbow_force">#REF!</definedName>
    <definedName name="elbow_posture" localSheetId="0">#REF!</definedName>
    <definedName name="elbow_posture">#REF!</definedName>
    <definedName name="EMS">[1]Sheet2!$B$1:$B$4</definedName>
    <definedName name="FAE" localSheetId="0" hidden="1">{"'Broadway ML#4'!$J$7:$N$490"}</definedName>
    <definedName name="FAE" hidden="1">{"'Broadway ML#4'!$J$7:$N$490"}</definedName>
    <definedName name="FP" localSheetId="0" hidden="1">{"'Broadway ML#4'!$J$7:$N$490"}</definedName>
    <definedName name="FP" hidden="1">{"'Broadway ML#4'!$J$7:$N$490"}</definedName>
    <definedName name="FP_ee" localSheetId="0" hidden="1">{"'Broadway ML#4'!$J$7:$N$490"}</definedName>
    <definedName name="FP_ee" hidden="1">{"'Broadway ML#4'!$J$7:$N$490"}</definedName>
    <definedName name="FPPLUS" localSheetId="0" hidden="1">{"'Broadway ML#4'!$J$7:$N$490"}</definedName>
    <definedName name="FPPLUS" hidden="1">{"'Broadway ML#4'!$J$7:$N$490"}</definedName>
    <definedName name="fppluss" localSheetId="0" hidden="1">{"'Broadway ML#4'!$J$7:$N$490"}</definedName>
    <definedName name="fppluss" hidden="1">{"'Broadway ML#4'!$J$7:$N$490"}</definedName>
    <definedName name="G" localSheetId="0" hidden="1">{#N/A,#N/A,FALSE,"Summary";#N/A,#N/A,FALSE,"Service";#N/A,#N/A,FALSE,"Carriage";#N/A,#N/A,FALSE,"Backbone"}</definedName>
    <definedName name="G" hidden="1">{#N/A,#N/A,FALSE,"Summary";#N/A,#N/A,FALSE,"Service";#N/A,#N/A,FALSE,"Carriage";#N/A,#N/A,FALSE,"Backbone"}</definedName>
    <definedName name="GGGGGG" localSheetId="0" hidden="1">{"'Broadway ML#4'!$J$7:$N$490"}</definedName>
    <definedName name="GGGGGG" hidden="1">{"'Broadway ML#4'!$J$7:$N$490"}</definedName>
    <definedName name="gshge" localSheetId="0">#REF!</definedName>
    <definedName name="gshge">#REF!</definedName>
    <definedName name="hand_force" localSheetId="0">#REF!</definedName>
    <definedName name="hand_force">#REF!</definedName>
    <definedName name="hand_posture" localSheetId="0">#REF!</definedName>
    <definedName name="hand_posture">#REF!</definedName>
    <definedName name="HTML_CodePage" localSheetId="0" hidden="1">932</definedName>
    <definedName name="HTML_CodePage" hidden="1">1252</definedName>
    <definedName name="HTML_Control" localSheetId="0" hidden="1">{"'Sheet1'!$B$1299:$I$1312","'Sheet1'!$B$1:$I$137","'Sheet1'!$B$1:$H$135","'Sheet1'!$B$1:$I$135"}</definedName>
    <definedName name="HTML_Control" hidden="1">{"'Broadway ML#4'!$J$7:$N$490"}</definedName>
    <definedName name="HTML_Description" hidden="1">""</definedName>
    <definedName name="HTML_Email" hidden="1">""</definedName>
    <definedName name="HTML_Header" localSheetId="0" hidden="1">"Sheet1"</definedName>
    <definedName name="HTML_Header" hidden="1">"Broadway ML#4"</definedName>
    <definedName name="HTML_LastUpdate" localSheetId="0" hidden="1">"97/10/02"</definedName>
    <definedName name="HTML_LastUpdate" hidden="1">"5/21/99"</definedName>
    <definedName name="HTML_LineAfter" hidden="1">FALSE</definedName>
    <definedName name="HTML_LineBefore" hidden="1">FALSE</definedName>
    <definedName name="HTML_Name" localSheetId="0" hidden="1">"花田直彦"</definedName>
    <definedName name="HTML_Name" hidden="1">"Lee Soon Kah"</definedName>
    <definedName name="HTML_OBDlg2" hidden="1">TRUE</definedName>
    <definedName name="HTML_OBDlg4" hidden="1">TRUE</definedName>
    <definedName name="HTML_OS" hidden="1">0</definedName>
    <definedName name="HTML_PathFile" localSheetId="0" hidden="1">"G:\ｻｰﾋﾞｽ\カタログ\PROPOSE商品一覧\MyHTML.htm"</definedName>
    <definedName name="HTML_PathFile" hidden="1">"E:\MSOFFICE\EXCEL\BROADWAY\BOM\AHMO_BOM\BWML#4.htm"</definedName>
    <definedName name="HTML_Title" localSheetId="0" hidden="1">"ｃｓｓｄ"</definedName>
    <definedName name="HTML_Title" hidden="1">"bw_ml#4"</definedName>
    <definedName name="Input_Area" localSheetId="0">#REF!</definedName>
    <definedName name="Input_Area">#REF!</definedName>
    <definedName name="MAY" localSheetId="0" hidden="1">{"'Broadway ML#4'!$J$7:$N$490"}</definedName>
    <definedName name="MAY" hidden="1">{"'Broadway ML#4'!$J$7:$N$490"}</definedName>
    <definedName name="op" localSheetId="0" hidden="1">{"'Broadway ML#4'!$J$7:$N$490"}</definedName>
    <definedName name="op" hidden="1">{"'Broadway ML#4'!$J$7:$N$490"}</definedName>
    <definedName name="partname" localSheetId="0">#REF!</definedName>
    <definedName name="partname">#REF!</definedName>
    <definedName name="PM" localSheetId="0" hidden="1">{"'Broadway ML#4'!$J$7:$N$490"}</definedName>
    <definedName name="PM" hidden="1">{"'Broadway ML#4'!$J$7:$N$490"}</definedName>
    <definedName name="_xlnm.Print_Area" localSheetId="1">'PACK-INV'!$A$1:$Y$36</definedName>
    <definedName name="_xlnm.Print_Area" localSheetId="2">'PACK-INV (2)'!$A$1:$X$28</definedName>
    <definedName name="QWE" hidden="1">{"'表紙'!$A$1:$W$39"}</definedName>
    <definedName name="Reply">[1]Sheet2!$D$1</definedName>
    <definedName name="reps" localSheetId="0">#REF!</definedName>
    <definedName name="reps">#REF!</definedName>
    <definedName name="rg_report_info" localSheetId="0">#REF!</definedName>
    <definedName name="rg_report_info">#REF!</definedName>
    <definedName name="rg_report_info.APP_CATEGORY" localSheetId="0">#REF!</definedName>
    <definedName name="rg_report_info.APP_CATEGORY">#REF!</definedName>
    <definedName name="rg_report_info.BLANK" localSheetId="0">#REF!</definedName>
    <definedName name="rg_report_info.BLANK">#REF!</definedName>
    <definedName name="rg_report_info.EFFECTIVE" localSheetId="0">#REF!</definedName>
    <definedName name="rg_report_info.EFFECTIVE">#REF!</definedName>
    <definedName name="rg_report_info.PART_ELID" localSheetId="0">#REF!</definedName>
    <definedName name="rg_report_info.PART_ELID">#REF!</definedName>
    <definedName name="rg_report_info.PART_ID" localSheetId="0">#REF!</definedName>
    <definedName name="rg_report_info.PART_ID">#REF!</definedName>
    <definedName name="rg_report_info.REPORT_APP_TPL" localSheetId="0">#REF!</definedName>
    <definedName name="rg_report_info.REPORT_APP_TPL">#REF!</definedName>
    <definedName name="rg_report_info.REPORT_MODE" localSheetId="0">#REF!</definedName>
    <definedName name="rg_report_info.REPORT_MODE">#REF!</definedName>
    <definedName name="rg_report_info.REPORT_QUERY_LIST_LTAB" localSheetId="0">#REF!</definedName>
    <definedName name="rg_report_info.REPORT_QUERY_LIST_LTAB">#REF!</definedName>
    <definedName name="rg_report_info.RPT_FULL_NAME" localSheetId="0">#REF!</definedName>
    <definedName name="rg_report_info.RPT_FULL_NAME">#REF!</definedName>
    <definedName name="rg_report_info.RUN_DATE" localSheetId="0">#REF!</definedName>
    <definedName name="rg_report_info.RUN_DATE">#REF!</definedName>
    <definedName name="rg_report_info.RUN_IN_BG_MODE" localSheetId="0">#REF!</definedName>
    <definedName name="rg_report_info.RUN_IN_BG_MODE">#REF!</definedName>
    <definedName name="rg_report_info.SAVE_HISTORICAL" localSheetId="0">#REF!</definedName>
    <definedName name="rg_report_info.SAVE_HISTORICAL">#REF!</definedName>
    <definedName name="rg_report_info.SOURCE_ELID" localSheetId="0">#REF!</definedName>
    <definedName name="rg_report_info.SOURCE_ELID">#REF!</definedName>
    <definedName name="rg_report_info.TRANSFER_DIR" localSheetId="0">#REF!</definedName>
    <definedName name="rg_report_info.TRANSFER_DIR">#REF!</definedName>
    <definedName name="rg_report_info.USER_NAME" localSheetId="0">#REF!</definedName>
    <definedName name="rg_report_info.USER_NAME">#REF!</definedName>
    <definedName name="rg_report_info.VIEW_NAME" localSheetId="0">#REF!</definedName>
    <definedName name="rg_report_info.VIEW_NAME">#REF!</definedName>
    <definedName name="risk" localSheetId="0">#REF!</definedName>
    <definedName name="risk">#REF!</definedName>
    <definedName name="ship" localSheetId="0" hidden="1">{#N/A,#N/A,FALSE,"Summary";#N/A,#N/A,FALSE,"Service";#N/A,#N/A,FALSE,"Carriage";#N/A,#N/A,FALSE,"Backbone"}</definedName>
    <definedName name="ship" hidden="1">{#N/A,#N/A,FALSE,"Summary";#N/A,#N/A,FALSE,"Service";#N/A,#N/A,FALSE,"Carriage";#N/A,#N/A,FALSE,"Backbone"}</definedName>
    <definedName name="skm" localSheetId="0" hidden="1">{"'Broadway ML#4'!$J$7:$N$490"}</definedName>
    <definedName name="skm" hidden="1">{"'Broadway ML#4'!$J$7:$N$490"}</definedName>
    <definedName name="station" localSheetId="0">#REF!</definedName>
    <definedName name="station">#REF!</definedName>
    <definedName name="TEST0" localSheetId="0">#REF!</definedName>
    <definedName name="TEST0">#REF!</definedName>
    <definedName name="TESTHKEY" localSheetId="0">#REF!</definedName>
    <definedName name="TESTHKEY">#REF!</definedName>
    <definedName name="TESTKEYS" localSheetId="0">#REF!</definedName>
    <definedName name="TESTKEYS">#REF!</definedName>
    <definedName name="TESTVKEY" localSheetId="0">#REF!</definedName>
    <definedName name="TESTVKEY">#REF!</definedName>
    <definedName name="TOTALのクロス集計">'[2]#REF'!$C$1:$X$271</definedName>
    <definedName name="TYP" localSheetId="0" hidden="1">{"'Broadway ML#4'!$J$7:$N$490"}</definedName>
    <definedName name="TYP" hidden="1">{"'Broadway ML#4'!$J$7:$N$490"}</definedName>
    <definedName name="Type">[1]Sheet2!$C$1:$C$3</definedName>
    <definedName name="VTNL">[1]Sheet2!$A$1:$A$3</definedName>
    <definedName name="wrn.Scott." localSheetId="0" hidden="1">{#N/A,#N/A,FALSE,"Summary";#N/A,#N/A,FALSE,"Service";#N/A,#N/A,FALSE,"Carriage";#N/A,#N/A,FALSE,"Backbone"}</definedName>
    <definedName name="wrn.Scott." hidden="1">{#N/A,#N/A,FALSE,"Summary";#N/A,#N/A,FALSE,"Service";#N/A,#N/A,FALSE,"Carriage";#N/A,#N/A,FALSE,"Backbone"}</definedName>
    <definedName name="あ" hidden="1">{"'Sheet1'!$B$1299:$I$1312","'Sheet1'!$B$1:$I$137","'Sheet1'!$B$1:$H$135","'Sheet1'!$B$1:$I$135"}</definedName>
    <definedName name="グラフ" hidden="1">{"'表紙'!$A$1:$W$39"}</definedName>
    <definedName name="クロス集計2" localSheetId="0">#REF!</definedName>
    <definedName name="クロス集計2">#REF!</definedName>
    <definedName name="コミニュケーション" hidden="1">{"'表紙'!$A$1:$W$39"}</definedName>
    <definedName name="ｺﾐﾆｭｹｰｼｮﾝ計画" hidden="1">{"'表紙'!$A$1:$W$39"}</definedName>
    <definedName name="シート" hidden="1">{"'表紙'!$A$1:$W$39"}</definedName>
    <definedName name="シート１" hidden="1">{"'表紙'!$A$1:$W$39"}</definedName>
    <definedName name="スケジュール" hidden="1">{"'表紙'!$A$1:$W$39"}</definedName>
    <definedName name="スタートアップ" hidden="1">{"'Sheet1'!$B$1299:$I$1312","'Sheet1'!$B$1:$I$137","'Sheet1'!$B$1:$H$135","'Sheet1'!$B$1:$I$135"}</definedName>
    <definedName name="たいうおう" hidden="1">{"'表紙'!$A$1:$W$39"}</definedName>
    <definedName name="っっj" hidden="1">{"'表紙'!$A$1:$W$39"}</definedName>
    <definedName name="マスタ" hidden="1">{"'表紙'!$A$1:$W$39"}</definedName>
    <definedName name="体制" hidden="1">{"'表紙'!$A$1:$W$39"}</definedName>
    <definedName name="全体" hidden="1">{"'表紙'!$A$1:$W$39"}</definedName>
    <definedName name="品質" hidden="1">{"'表紙'!$A$1:$W$39"}</definedName>
    <definedName name="安全" hidden="1">{"'表紙'!$A$1:$W$39"}</definedName>
    <definedName name="改革" hidden="1">{"'表紙'!$A$1:$W$39"}</definedName>
    <definedName name="東京都" hidden="1">{"'表紙'!$A$1:$W$39"}</definedName>
    <definedName name="検討" hidden="1">{"'表紙'!$A$1:$W$39"}</definedName>
    <definedName name="検討資料" hidden="1">{"'表紙'!$A$1:$W$39"}</definedName>
    <definedName name="計画" hidden="1">{"'表紙'!$A$1:$W$39"}</definedName>
    <definedName name="責任体制" hidden="1">{"'表紙'!$A$1:$W$39"}</definedName>
    <definedName name="関連表" hidden="1">#REF!</definedName>
    <definedName name="ー" hidden="1">{"'表紙'!$A$1:$W$39"}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X17" i="1" l="1"/>
  <c r="X18" i="1"/>
  <c r="X19" i="1"/>
  <c r="X20" i="1"/>
  <c r="X21" i="1"/>
  <c r="X22" i="1"/>
  <c r="X23" i="1"/>
  <c r="X24" i="1"/>
  <c r="X25" i="1"/>
  <c r="G3" i="11"/>
  <c r="G4" i="11"/>
  <c r="G5" i="11"/>
  <c r="G6" i="11"/>
  <c r="G7" i="11"/>
  <c r="E3" i="11"/>
  <c r="J3" i="11" s="1"/>
  <c r="E4" i="11"/>
  <c r="E5" i="11"/>
  <c r="E6" i="11"/>
  <c r="E7" i="11"/>
  <c r="J4" i="11"/>
  <c r="J5" i="11"/>
  <c r="J6" i="11"/>
  <c r="J7" i="11"/>
  <c r="P3" i="11"/>
  <c r="P4" i="11"/>
  <c r="P5" i="11"/>
  <c r="P6" i="11"/>
  <c r="P7" i="11"/>
  <c r="O3" i="11"/>
  <c r="O4" i="11"/>
  <c r="O5" i="11"/>
  <c r="O6" i="11"/>
  <c r="O7" i="11"/>
  <c r="N3" i="11"/>
  <c r="N4" i="11"/>
  <c r="N5" i="11"/>
  <c r="N6" i="11"/>
  <c r="N7" i="11"/>
  <c r="A3" i="11"/>
  <c r="A4" i="11"/>
  <c r="A5" i="11"/>
  <c r="A6" i="11"/>
  <c r="A7" i="11"/>
  <c r="T17" i="1"/>
  <c r="T18" i="1"/>
  <c r="T19" i="1"/>
  <c r="T20" i="1"/>
  <c r="T21" i="1"/>
  <c r="T22" i="1"/>
  <c r="T23" i="1"/>
  <c r="T24" i="1"/>
  <c r="T25" i="1"/>
  <c r="T16" i="1"/>
  <c r="S17" i="1"/>
  <c r="S18" i="1"/>
  <c r="S19" i="1"/>
  <c r="S20" i="1"/>
  <c r="S21" i="1"/>
  <c r="S22" i="1"/>
  <c r="S23" i="1"/>
  <c r="S24" i="1"/>
  <c r="S25" i="1"/>
  <c r="S16" i="1"/>
  <c r="Q17" i="1"/>
  <c r="Q18" i="1"/>
  <c r="Q19" i="1"/>
  <c r="Q20" i="1"/>
  <c r="Q21" i="1"/>
  <c r="Q22" i="1"/>
  <c r="Q23" i="1"/>
  <c r="Q24" i="1"/>
  <c r="Q25" i="1"/>
  <c r="Q16" i="1"/>
  <c r="O17" i="1"/>
  <c r="O18" i="1"/>
  <c r="O19" i="1"/>
  <c r="O20" i="1"/>
  <c r="O21" i="1"/>
  <c r="V21" i="1" s="1"/>
  <c r="O22" i="1"/>
  <c r="O23" i="1"/>
  <c r="O24" i="1"/>
  <c r="V24" i="1" s="1"/>
  <c r="O25" i="1"/>
  <c r="O16" i="1"/>
  <c r="L17" i="1"/>
  <c r="L18" i="1"/>
  <c r="M18" i="1" s="1"/>
  <c r="N18" i="1" s="1"/>
  <c r="L19" i="1"/>
  <c r="L20" i="1"/>
  <c r="L21" i="1"/>
  <c r="M21" i="1" s="1"/>
  <c r="N21" i="1" s="1"/>
  <c r="L22" i="1"/>
  <c r="M22" i="1" s="1"/>
  <c r="N22" i="1" s="1"/>
  <c r="L23" i="1"/>
  <c r="M23" i="1" s="1"/>
  <c r="N23" i="1" s="1"/>
  <c r="L24" i="1"/>
  <c r="L25" i="1"/>
  <c r="M25" i="1" s="1"/>
  <c r="N25" i="1" s="1"/>
  <c r="L16" i="1"/>
  <c r="G2" i="11" s="1"/>
  <c r="J17" i="1"/>
  <c r="I17" i="1" s="1"/>
  <c r="K17" i="1" s="1"/>
  <c r="J18" i="1"/>
  <c r="J19" i="1"/>
  <c r="I19" i="1" s="1"/>
  <c r="K19" i="1" s="1"/>
  <c r="F17" i="1"/>
  <c r="F18" i="1"/>
  <c r="F19" i="1"/>
  <c r="F20" i="1"/>
  <c r="J20" i="1" s="1"/>
  <c r="I20" i="1" s="1"/>
  <c r="K20" i="1" s="1"/>
  <c r="F21" i="1"/>
  <c r="J21" i="1" s="1"/>
  <c r="F22" i="1"/>
  <c r="J22" i="1" s="1"/>
  <c r="I22" i="1" s="1"/>
  <c r="K22" i="1" s="1"/>
  <c r="F23" i="1"/>
  <c r="J23" i="1" s="1"/>
  <c r="F24" i="1"/>
  <c r="J24" i="1" s="1"/>
  <c r="F25" i="1"/>
  <c r="J25" i="1" s="1"/>
  <c r="F16" i="1"/>
  <c r="J16" i="1" s="1"/>
  <c r="D17" i="1"/>
  <c r="D18" i="1"/>
  <c r="D19" i="1"/>
  <c r="D20" i="1"/>
  <c r="D21" i="1"/>
  <c r="D22" i="1"/>
  <c r="D23" i="1"/>
  <c r="D24" i="1"/>
  <c r="D25" i="1"/>
  <c r="D16" i="1"/>
  <c r="AA20" i="1"/>
  <c r="Z20" i="1"/>
  <c r="U20" i="1"/>
  <c r="P20" i="1"/>
  <c r="M20" i="1"/>
  <c r="N20" i="1" s="1"/>
  <c r="AA19" i="1"/>
  <c r="Z19" i="1"/>
  <c r="U19" i="1"/>
  <c r="P19" i="1"/>
  <c r="M19" i="1"/>
  <c r="N19" i="1" s="1"/>
  <c r="AA21" i="1"/>
  <c r="Z21" i="1"/>
  <c r="U21" i="1"/>
  <c r="AA18" i="1"/>
  <c r="Z18" i="1"/>
  <c r="U18" i="1"/>
  <c r="P18" i="1"/>
  <c r="I18" i="1"/>
  <c r="K18" i="1" s="1"/>
  <c r="AA22" i="1"/>
  <c r="Z22" i="1"/>
  <c r="U22" i="1"/>
  <c r="P22" i="1"/>
  <c r="AA24" i="1"/>
  <c r="Z24" i="1"/>
  <c r="U24" i="1"/>
  <c r="M24" i="1"/>
  <c r="N24" i="1" s="1"/>
  <c r="AA17" i="1"/>
  <c r="Z17" i="1"/>
  <c r="U17" i="1"/>
  <c r="P17" i="1"/>
  <c r="M17" i="1"/>
  <c r="N17" i="1" s="1"/>
  <c r="AA25" i="1"/>
  <c r="Z25" i="1"/>
  <c r="U25" i="1"/>
  <c r="P25" i="1"/>
  <c r="AA23" i="1"/>
  <c r="Z23" i="1"/>
  <c r="U23" i="1"/>
  <c r="V23" i="1"/>
  <c r="W26" i="1"/>
  <c r="E26" i="1"/>
  <c r="AA16" i="1"/>
  <c r="P2" i="11" s="1"/>
  <c r="Z16" i="1"/>
  <c r="O2" i="11" s="1"/>
  <c r="N2" i="11"/>
  <c r="E2" i="11"/>
  <c r="J2" i="11" s="1"/>
  <c r="A2" i="11"/>
  <c r="H24" i="1" l="1"/>
  <c r="I25" i="1"/>
  <c r="K25" i="1" s="1"/>
  <c r="I23" i="1"/>
  <c r="K23" i="1" s="1"/>
  <c r="I21" i="1"/>
  <c r="K21" i="1" s="1"/>
  <c r="R21" i="1" s="1"/>
  <c r="R20" i="1"/>
  <c r="Y20" i="1"/>
  <c r="H20" i="1"/>
  <c r="V20" i="1"/>
  <c r="R19" i="1"/>
  <c r="Y19" i="1"/>
  <c r="V19" i="1"/>
  <c r="H19" i="1"/>
  <c r="Y21" i="1"/>
  <c r="P21" i="1"/>
  <c r="H21" i="1"/>
  <c r="R18" i="1"/>
  <c r="Y18" i="1"/>
  <c r="H18" i="1"/>
  <c r="V18" i="1"/>
  <c r="R22" i="1"/>
  <c r="Y22" i="1"/>
  <c r="H22" i="1"/>
  <c r="V22" i="1"/>
  <c r="P24" i="1"/>
  <c r="I24" i="1"/>
  <c r="K24" i="1" s="1"/>
  <c r="R24" i="1" s="1"/>
  <c r="R17" i="1"/>
  <c r="Y17" i="1"/>
  <c r="H17" i="1"/>
  <c r="V17" i="1"/>
  <c r="R25" i="1"/>
  <c r="Y25" i="1"/>
  <c r="H25" i="1"/>
  <c r="V25" i="1"/>
  <c r="R23" i="1"/>
  <c r="Y23" i="1"/>
  <c r="P23" i="1"/>
  <c r="H23" i="1"/>
  <c r="H3" i="11"/>
  <c r="I3" i="11" s="1"/>
  <c r="B3" i="11"/>
  <c r="B4" i="11"/>
  <c r="H4" i="11"/>
  <c r="I4" i="11" s="1"/>
  <c r="B6" i="11"/>
  <c r="H6" i="11"/>
  <c r="I6" i="11" s="1"/>
  <c r="B5" i="11"/>
  <c r="H5" i="11"/>
  <c r="I5" i="11" s="1"/>
  <c r="Y24" i="1" l="1"/>
  <c r="H2" i="11"/>
  <c r="I2" i="11" s="1"/>
  <c r="H7" i="11"/>
  <c r="I7" i="11" s="1"/>
  <c r="M16" i="1" l="1"/>
  <c r="N16" i="1" s="1"/>
  <c r="N26" i="1" s="1"/>
  <c r="G26" i="1"/>
  <c r="X16" i="1"/>
  <c r="U16" i="1"/>
  <c r="V16" i="1"/>
  <c r="I16" i="1"/>
  <c r="K16" i="1" s="1"/>
  <c r="K26" i="1" s="1"/>
  <c r="V26" i="1" l="1"/>
  <c r="B7" i="11"/>
  <c r="Y16" i="1"/>
  <c r="Y26" i="1" s="1"/>
  <c r="B2" i="11"/>
  <c r="P16" i="1"/>
  <c r="H16" i="1"/>
  <c r="H26" i="1" s="1"/>
  <c r="X26" i="1"/>
  <c r="U26" i="1"/>
  <c r="S26" i="1"/>
  <c r="F26" i="1" l="1"/>
  <c r="I26" i="1"/>
  <c r="O26" i="1"/>
  <c r="J26" i="1"/>
  <c r="P26" i="1"/>
  <c r="A28" i="1" l="1"/>
  <c r="B27" i="1" l="1"/>
  <c r="M26" i="1" l="1"/>
  <c r="R18" i="12" l="1"/>
  <c r="E18" i="12"/>
  <c r="W17" i="12"/>
  <c r="T17" i="12"/>
  <c r="S17" i="12"/>
  <c r="P17" i="12"/>
  <c r="N17" i="12"/>
  <c r="O17" i="12" s="1"/>
  <c r="L17" i="12"/>
  <c r="M17" i="12" s="1"/>
  <c r="G17" i="12"/>
  <c r="F17" i="12"/>
  <c r="X17" i="12" s="1"/>
  <c r="D17" i="12"/>
  <c r="B17" i="12"/>
  <c r="W16" i="12"/>
  <c r="T16" i="12"/>
  <c r="S16" i="12"/>
  <c r="P16" i="12"/>
  <c r="N16" i="12"/>
  <c r="U16" i="12" s="1"/>
  <c r="M16" i="12"/>
  <c r="M18" i="12" s="1"/>
  <c r="B19" i="12" s="1"/>
  <c r="L16" i="12"/>
  <c r="G16" i="12"/>
  <c r="F16" i="12"/>
  <c r="D16" i="12"/>
  <c r="B16" i="12"/>
  <c r="D14" i="12"/>
  <c r="C19" i="12"/>
  <c r="G18" i="12" l="1"/>
  <c r="A20" i="12" s="1"/>
  <c r="F18" i="12"/>
  <c r="O16" i="12"/>
  <c r="O18" i="12" s="1"/>
  <c r="W18" i="12"/>
  <c r="I17" i="12"/>
  <c r="H17" i="12" s="1"/>
  <c r="V17" i="12" s="1"/>
  <c r="P18" i="12"/>
  <c r="N18" i="12"/>
  <c r="S18" i="12"/>
  <c r="T18" i="12"/>
  <c r="U17" i="12"/>
  <c r="U18" i="12" s="1"/>
  <c r="I16" i="12"/>
  <c r="X16" i="12"/>
  <c r="X18" i="12" s="1"/>
  <c r="J17" i="12" l="1"/>
  <c r="Q17" i="12" s="1"/>
  <c r="J16" i="12"/>
  <c r="H16" i="12"/>
  <c r="H18" i="12" s="1"/>
  <c r="I18" i="12"/>
  <c r="V16" i="12" l="1"/>
  <c r="V18" i="12" s="1"/>
  <c r="J18" i="12"/>
  <c r="Q16" i="12"/>
  <c r="Q18" i="12" s="1"/>
  <c r="D14" i="1" l="1"/>
  <c r="T26" i="1" l="1"/>
  <c r="R16" i="1" l="1"/>
  <c r="R26" i="1" s="1"/>
  <c r="Q26" i="1"/>
  <c r="L18" i="12" l="1"/>
</calcChain>
</file>

<file path=xl/sharedStrings.xml><?xml version="1.0" encoding="utf-8"?>
<sst xmlns="http://schemas.openxmlformats.org/spreadsheetml/2006/main" count="185" uniqueCount="73">
  <si>
    <t>Invoice/Packing list</t>
  </si>
  <si>
    <t>Date</t>
  </si>
  <si>
    <t>Add:</t>
  </si>
  <si>
    <t>PAYMENT TERM:</t>
  </si>
  <si>
    <t>Trade terms :</t>
  </si>
  <si>
    <t xml:space="preserve">UNIT PRICE </t>
  </si>
  <si>
    <t>N.W(KG)</t>
  </si>
  <si>
    <t>G.W(KG)</t>
  </si>
  <si>
    <t>TOTAL</t>
  </si>
  <si>
    <t>Vietnam</t>
  </si>
  <si>
    <t xml:space="preserve"> AMOUNT 
 (USD)</t>
  </si>
  <si>
    <t>Ship by:</t>
  </si>
  <si>
    <t xml:space="preserve">      DESCRIPTIONS</t>
  </si>
  <si>
    <t xml:space="preserve"> </t>
  </si>
  <si>
    <t>LITE ON VIET NAM CO.,LTD</t>
  </si>
  <si>
    <t xml:space="preserve">Total Value : </t>
  </si>
  <si>
    <t>Consignee:</t>
  </si>
  <si>
    <t>Shipper:</t>
  </si>
  <si>
    <t>Box</t>
  </si>
  <si>
    <t>Pallet</t>
  </si>
  <si>
    <t>BILL TO:</t>
  </si>
  <si>
    <t>PCE</t>
  </si>
  <si>
    <t>COMODITY</t>
  </si>
  <si>
    <t>LITE ON P/N</t>
  </si>
  <si>
    <t>Lite on/PN</t>
  </si>
  <si>
    <t>Prise</t>
  </si>
  <si>
    <t>q'ty</t>
  </si>
  <si>
    <t>amount</t>
  </si>
  <si>
    <t>mo ta  hang hoa</t>
  </si>
  <si>
    <t>H.S.Code</t>
  </si>
  <si>
    <t>Invoice No:</t>
  </si>
  <si>
    <t xml:space="preserve"> need hide</t>
  </si>
  <si>
    <t>CBM</t>
  </si>
  <si>
    <t>asus 加工单价</t>
  </si>
  <si>
    <t>PL</t>
  </si>
  <si>
    <t>QTY (PCE)</t>
  </si>
  <si>
    <t xml:space="preserve">Carton </t>
  </si>
  <si>
    <t xml:space="preserve">PK các kiểu </t>
  </si>
  <si>
    <t>21F,NO.392,RUEY KUANG RO, TAIPEI,TW</t>
  </si>
  <si>
    <t>Lite-On Technology Corp.</t>
  </si>
  <si>
    <t xml:space="preserve">149, 10th Road, VSIP Hai Phong Township, Industrial and Service Park, Lap Le Commune, Thuy Nguyen District, Hai Phong City, Vietnam  </t>
  </si>
  <si>
    <t>LITE ON VIET NAM on behalf Lite-On Technology Corp. delivery cargo to</t>
  </si>
  <si>
    <t>ADAPTER</t>
  </si>
  <si>
    <t>AIR</t>
  </si>
  <si>
    <t>Attn:</t>
  </si>
  <si>
    <t>Customer P/N</t>
  </si>
  <si>
    <t>PACKAGE</t>
  </si>
  <si>
    <t>Origin:</t>
  </si>
  <si>
    <t>T/T</t>
  </si>
  <si>
    <t>Output 22V-7.5A/165W</t>
  </si>
  <si>
    <t>Input 100-240V~2.4A, 50/60Hz</t>
  </si>
  <si>
    <t>11F, No. 555, Siyuan Rd., Xinzhuang Dist., New Taipei City 242034, Taiwan</t>
  </si>
  <si>
    <t>PA-1201-56VX</t>
  </si>
  <si>
    <t>Ashely Yang               TEL:886-2-2222-6181#5483</t>
  </si>
  <si>
    <t>DAP</t>
  </si>
  <si>
    <t>55*38*24</t>
  </si>
  <si>
    <t>DIM(cm)</t>
  </si>
  <si>
    <t>PMS230724-ATW</t>
  </si>
  <si>
    <t>PA-2650-88MV</t>
  </si>
  <si>
    <t>54*3*36.5*19.5</t>
  </si>
  <si>
    <t>Lin Hao Liang</t>
  </si>
  <si>
    <t>pce</t>
  </si>
  <si>
    <t>USD</t>
  </si>
  <si>
    <t>Lot No. 1812 SB.RP, Demarcation District 125, Ping Ha Road, Ha Tsuen, Yuen Long, NT</t>
  </si>
  <si>
    <t>Fish Yee / Steven Li      TEL:(852) 3974 9129</t>
  </si>
  <si>
    <t>SEA</t>
  </si>
  <si>
    <t>Bộ chuyển đổi nguồn điện model</t>
  </si>
  <si>
    <t>Made in Vietnam</t>
  </si>
  <si>
    <t>PA-1131-5SC</t>
  </si>
  <si>
    <t>, (đầu ra có dây dẫn, dùng cho thiết bị chia mạng) ,mới 100%</t>
  </si>
  <si>
    <t>BANG TAI INTERNATIONAL LOGISTICS BU: CNSBG-GH(NSD)</t>
  </si>
  <si>
    <t xml:space="preserve">341-100786-01 </t>
  </si>
  <si>
    <t>CIPS20241120-SHK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</si>
</sst>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[$-409]d&quot;-&quot;mmm&quot;-&quot;yy;@"/>
    <numFmt numFmtId="167" formatCode="0.0000"/>
    <numFmt numFmtId="168" formatCode="0.000"/>
    <numFmt numFmtId="169" formatCode="[$-409]d\-mmm\-yyyy;@"/>
    <numFmt numFmtId="170" formatCode="&quot;$&quot;#,##0;\-&quot;$&quot;#,##0"/>
    <numFmt numFmtId="171" formatCode="_(* #,##0.000000_);_(* \(#,##0.000000\);_(* &quot;-&quot;??_);_(@_)"/>
    <numFmt numFmtId="172" formatCode="General_)"/>
    <numFmt numFmtId="173" formatCode="0.0%"/>
    <numFmt numFmtId="174" formatCode="_(* #,##0.00000000_);_(* \(#,##0.00000000\);_(* &quot;-&quot;??_);_(@_)"/>
    <numFmt numFmtId="175" formatCode="&quot;fl&quot;#,##0_);[Red]\(&quot;fl&quot;#,##0\)"/>
    <numFmt numFmtId="176" formatCode="_(* #,##0.0_);_(* \(#,##0.00\);_(* &quot;-&quot;??_);_(@_)"/>
    <numFmt numFmtId="177" formatCode="&quot;fl&quot;#,##0.00_);\(&quot;fl&quot;#,##0.00\)"/>
    <numFmt numFmtId="178" formatCode="_ * #,##0.00_ ;_ * \-#,##0.00_ ;_ * &quot;-&quot;??_ ;_ @_ "/>
    <numFmt numFmtId="179" formatCode="_-[$€-2]* #,##0.00_-;\-[$€-2]* #,##0.00_-;_-[$€-2]* &quot;-&quot;??_-"/>
    <numFmt numFmtId="180" formatCode="&quot;$&quot;#,##0.0_);[Red]\(&quot;$&quot;#,##0.0\)"/>
    <numFmt numFmtId="181" formatCode="#,###.00_);\(#,##0.00\)"/>
    <numFmt numFmtId="182" formatCode="#,##0.0000"/>
    <numFmt numFmtId="183" formatCode="_-* #,##0\ &quot;F&quot;_-;\-* #,##0\ &quot;F&quot;_-;_-* &quot;-&quot;\ &quot;F&quot;_-;_-@_-"/>
    <numFmt numFmtId="184" formatCode="_-* #,##0.00\ &quot;F&quot;_-;\-* #,##0.00\ &quot;F&quot;_-;_-* &quot;-&quot;??\ &quot;F&quot;_-;_-@_-"/>
    <numFmt numFmtId="185" formatCode="#,##0.000000_);\(#,##0.000000\)"/>
    <numFmt numFmtId="186" formatCode="#,##0.000"/>
    <numFmt numFmtId="187" formatCode="&quot;$&quot;#,##0;[Red]\-&quot;$&quot;#,##0"/>
    <numFmt numFmtId="188" formatCode="&quot;$&quot;#,##0.00;[Red]\-&quot;$&quot;#,##0.00"/>
    <numFmt numFmtId="189" formatCode="0.00_)"/>
    <numFmt numFmtId="190" formatCode="\60\4\7\:"/>
    <numFmt numFmtId="191" formatCode="_(&quot;fl&quot;* #,##0_);_(&quot;fl&quot;* \(#,##0\);_(&quot;fl&quot;* &quot;-&quot;_);_(@_)"/>
    <numFmt numFmtId="192" formatCode="&quot;\&quot;#,##0;[Red]&quot;\&quot;&quot;\&quot;\-#,##0"/>
    <numFmt numFmtId="193" formatCode="&quot;\&quot;#,##0.00;[Red]&quot;\&quot;&quot;\&quot;&quot;\&quot;&quot;\&quot;&quot;\&quot;&quot;\&quot;\-#,##0.00"/>
    <numFmt numFmtId="194" formatCode="&quot;\&quot;#,##0.00;[Red]&quot;\&quot;\-#,##0.00"/>
    <numFmt numFmtId="195" formatCode="&quot;\&quot;#,##0;[Red]&quot;\&quot;\-#,##0"/>
    <numFmt numFmtId="196" formatCode="_-&quot;$&quot;* #,##0.00_-;\-&quot;$&quot;* #,##0.00_-;_-&quot;$&quot;* &quot;-&quot;??_-;_-@_-"/>
    <numFmt numFmtId="197" formatCode="_-&quot;$&quot;* #,##0_-;\-&quot;$&quot;* #,##0_-;_-&quot;$&quot;* &quot;-&quot;_-;_-@_-"/>
    <numFmt numFmtId="198" formatCode="_(* #,##0.0000_);_(* \(#,##0.0000\);_(* &quot;-&quot;??_);_(@_)"/>
    <numFmt numFmtId="199" formatCode="_ * #,##0_ ;_ * &quot;\&quot;&quot;\&quot;&quot;\&quot;\-#,##0_ ;_ * &quot;-&quot;_ ;_ @_ "/>
    <numFmt numFmtId="200" formatCode="#,##0;&quot;\&quot;&quot;\&quot;&quot;\&quot;&quot;\&quot;\(#,##0&quot;\&quot;&quot;\&quot;&quot;\&quot;&quot;\&quot;\)"/>
    <numFmt numFmtId="201" formatCode="_ &quot;SFr.&quot;* #,##0_ ;_ &quot;SFr.&quot;* &quot;\&quot;&quot;\&quot;&quot;\&quot;&quot;\&quot;\-#,##0_ ;_ &quot;SFr.&quot;* &quot;-&quot;_ ;_ @_ "/>
    <numFmt numFmtId="202" formatCode="&quot;\&quot;#,##0;&quot;\&quot;&quot;\&quot;&quot;\&quot;&quot;\&quot;\-#,##0"/>
    <numFmt numFmtId="203" formatCode="&quot;\&quot;&quot;\&quot;&quot;\&quot;&quot;\&quot;\$#,##0.00;&quot;\&quot;&quot;\&quot;&quot;\&quot;&quot;\&quot;\(&quot;\&quot;&quot;\&quot;&quot;\&quot;&quot;\&quot;\$#,##0.00&quot;\&quot;&quot;\&quot;&quot;\&quot;&quot;\&quot;\)"/>
    <numFmt numFmtId="204" formatCode="&quot;\&quot;&quot;\&quot;&quot;\&quot;&quot;\&quot;\$#,##0;&quot;\&quot;&quot;\&quot;&quot;\&quot;&quot;\&quot;\(&quot;\&quot;&quot;\&quot;&quot;\&quot;&quot;\&quot;\$#,##0&quot;\&quot;&quot;\&quot;&quot;\&quot;&quot;\&quot;\)"/>
    <numFmt numFmtId="205" formatCode="_(* #,##0.0_);_(* &quot;\&quot;&quot;\&quot;&quot;\&quot;&quot;\&quot;\(#,##0.0&quot;\&quot;&quot;\&quot;&quot;\&quot;&quot;\&quot;\);_(* &quot;-&quot;_);_(@_)"/>
    <numFmt numFmtId="206" formatCode="####0.0000"/>
    <numFmt numFmtId="207" formatCode="&quot;L.&quot;\ #,##0.00;[Red]\-&quot;L.&quot;\ #,##0.00"/>
    <numFmt numFmtId="208" formatCode="mmm\ dd\.\ yyyy"/>
    <numFmt numFmtId="209" formatCode="&quot;L.&quot;\ #,##0.00;\-&quot;L.&quot;\ #,##0.00"/>
    <numFmt numFmtId="210" formatCode="mmm"/>
    <numFmt numFmtId="211" formatCode="mm/dd/yy"/>
    <numFmt numFmtId="212" formatCode="0.000000000000000"/>
    <numFmt numFmtId="213" formatCode="[$-F800]dddd\,\ mmmm\ dd\,\ yyyy"/>
    <numFmt numFmtId="214" formatCode="[$-409]d\-mmm\-yy;@"/>
    <numFmt numFmtId="215" formatCode="0.0"/>
  </numFmts>
  <fonts count="153">
    <font>
      <sz val="11"/>
      <color theme="1"/>
      <name val="Calibri"/>
      <family val="2"/>
      <scheme val="minor"/>
    </font>
    <font>
      <sz val="11"/>
      <color theme="1"/>
      <name val="Calibri"/>
      <family val="1"/>
      <charset val="136"/>
      <scheme val="minor"/>
    </font>
    <font>
      <sz val="10"/>
      <name val="Arial"/>
      <family val="2"/>
    </font>
    <font>
      <b/>
      <sz val="9"/>
      <name val="Times New Roman"/>
      <family val="1"/>
    </font>
    <font>
      <b/>
      <sz val="10"/>
      <name val="Arial"/>
      <family val="2"/>
    </font>
    <font>
      <sz val="9"/>
      <name val="Times New Roman"/>
      <family val="1"/>
    </font>
    <font>
      <sz val="11"/>
      <name val="Calibri"/>
      <family val="1"/>
      <charset val="136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b/>
      <sz val="16"/>
      <name val="Arial"/>
      <family val="2"/>
    </font>
    <font>
      <sz val="10"/>
      <name val="Calibri"/>
      <family val="1"/>
      <charset val="136"/>
      <scheme val="minor"/>
    </font>
    <font>
      <sz val="16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b/>
      <sz val="12"/>
      <name val="Arial"/>
      <family val="2"/>
    </font>
    <font>
      <sz val="9"/>
      <name val="Calibri"/>
      <family val="3"/>
      <charset val="136"/>
      <scheme val="minor"/>
    </font>
    <font>
      <sz val="12"/>
      <name val="新細明體"/>
      <family val="1"/>
      <charset val="136"/>
    </font>
    <font>
      <sz val="11"/>
      <name val="Times New Roman"/>
      <family val="1"/>
    </font>
    <font>
      <b/>
      <sz val="11"/>
      <name val="Calibri"/>
      <family val="2"/>
      <scheme val="minor"/>
    </font>
    <font>
      <b/>
      <sz val="11"/>
      <name val="Calibri"/>
      <family val="1"/>
      <charset val="136"/>
      <scheme val="minor"/>
    </font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2"/>
      <name val="Calibri"/>
      <family val="2"/>
      <scheme val="minor"/>
    </font>
    <font>
      <sz val="12"/>
      <name val="Arial"/>
      <family val="2"/>
    </font>
    <font>
      <sz val="12"/>
      <name val="Times"/>
      <family val="1"/>
    </font>
    <font>
      <sz val="11"/>
      <color rgb="FFFF0000"/>
      <name val="Calibri"/>
      <family val="2"/>
      <scheme val="minor"/>
    </font>
    <font>
      <sz val="10"/>
      <name val="Helv"/>
      <family val="2"/>
    </font>
    <font>
      <sz val="10"/>
      <name val="MS Sans Serif"/>
      <family val="2"/>
    </font>
    <font>
      <sz val="11"/>
      <color theme="1"/>
      <name val="宋体"/>
      <charset val="134"/>
    </font>
    <font>
      <sz val="11"/>
      <color theme="0"/>
      <name val="宋体"/>
      <charset val="134"/>
    </font>
    <font>
      <sz val="12"/>
      <name val="¹UAAA¼"/>
      <family val="3"/>
      <charset val="255"/>
    </font>
    <font>
      <b/>
      <sz val="10"/>
      <name val="MS Sans Serif"/>
      <family val="2"/>
    </font>
    <font>
      <sz val="11"/>
      <color indexed="8"/>
      <name val="宋体"/>
      <charset val="134"/>
    </font>
    <font>
      <sz val="10"/>
      <color indexed="0"/>
      <name val="MS Sans Serif"/>
      <family val="2"/>
    </font>
    <font>
      <sz val="10"/>
      <color indexed="8"/>
      <name val="Arial"/>
      <family val="2"/>
    </font>
    <font>
      <b/>
      <sz val="12"/>
      <color indexed="33"/>
      <name val="Times New Roman"/>
      <family val="1"/>
    </font>
    <font>
      <sz val="8"/>
      <name val="Arial"/>
      <family val="2"/>
    </font>
    <font>
      <b/>
      <i/>
      <sz val="16"/>
      <name val="Helv"/>
      <family val="2"/>
    </font>
    <font>
      <sz val="12"/>
      <color indexed="9"/>
      <name val="Arial"/>
      <family val="2"/>
    </font>
    <font>
      <sz val="10"/>
      <color indexed="12"/>
      <name val="Geneva"/>
      <family val="2"/>
    </font>
    <font>
      <b/>
      <sz val="12"/>
      <color indexed="8"/>
      <name val="Times New Roman"/>
      <family val="1"/>
    </font>
    <font>
      <b/>
      <sz val="14"/>
      <name val="Tms Rmn"/>
      <family val="1"/>
    </font>
    <font>
      <sz val="11"/>
      <name val=" "/>
      <family val="1"/>
      <charset val="136"/>
    </font>
    <font>
      <sz val="14"/>
      <name val="뼻뮝"/>
      <family val="3"/>
      <charset val="255"/>
    </font>
    <font>
      <sz val="12"/>
      <name val="뼻뮝"/>
      <family val="1"/>
      <charset val="255"/>
    </font>
    <font>
      <sz val="12"/>
      <name val="바탕체"/>
      <family val="1"/>
      <charset val="255"/>
    </font>
    <font>
      <sz val="10"/>
      <name val="굴림체"/>
      <family val="3"/>
      <charset val="255"/>
    </font>
    <font>
      <sz val="12"/>
      <color indexed="8"/>
      <name val="宋体"/>
      <charset val="134"/>
    </font>
    <font>
      <sz val="11"/>
      <color rgb="FF006100"/>
      <name val="宋体"/>
      <charset val="134"/>
    </font>
    <font>
      <sz val="12"/>
      <color indexed="17"/>
      <name val="宋体"/>
      <charset val="134"/>
    </font>
    <font>
      <sz val="11"/>
      <color rgb="FF9C0006"/>
      <name val="宋体"/>
      <charset val="134"/>
    </font>
    <font>
      <sz val="12"/>
      <color indexed="20"/>
      <name val="宋体"/>
      <charset val="134"/>
    </font>
    <font>
      <sz val="14"/>
      <name val="ＭＳ 明朝"/>
      <family val="3"/>
      <charset val="255"/>
    </font>
    <font>
      <b/>
      <sz val="15"/>
      <color theme="3"/>
      <name val="宋体"/>
      <charset val="134"/>
    </font>
    <font>
      <b/>
      <sz val="13"/>
      <color theme="3"/>
      <name val="宋体"/>
      <charset val="134"/>
    </font>
    <font>
      <b/>
      <sz val="11"/>
      <color theme="3"/>
      <name val="宋体"/>
      <charset val="134"/>
    </font>
    <font>
      <b/>
      <sz val="18"/>
      <color theme="3"/>
      <name val="宋体"/>
      <charset val="134"/>
    </font>
    <font>
      <b/>
      <sz val="11"/>
      <color theme="0"/>
      <name val="宋体"/>
      <charset val="134"/>
    </font>
    <font>
      <sz val="11"/>
      <name val="明朝"/>
      <family val="3"/>
      <charset val="136"/>
    </font>
    <font>
      <b/>
      <sz val="11"/>
      <color theme="1"/>
      <name val="宋体"/>
      <charset val="134"/>
    </font>
    <font>
      <i/>
      <sz val="11"/>
      <color rgb="FF7F7F7F"/>
      <name val="宋体"/>
      <charset val="134"/>
    </font>
    <font>
      <sz val="11"/>
      <color rgb="FFFF0000"/>
      <name val="宋体"/>
      <charset val="134"/>
    </font>
    <font>
      <b/>
      <sz val="11"/>
      <color rgb="FFFA7D00"/>
      <name val="宋体"/>
      <charset val="134"/>
    </font>
    <font>
      <sz val="11"/>
      <color rgb="FF3F3F76"/>
      <name val="宋体"/>
      <charset val="134"/>
    </font>
    <font>
      <b/>
      <sz val="11"/>
      <color rgb="FF3F3F3F"/>
      <name val="宋体"/>
      <charset val="134"/>
    </font>
    <font>
      <sz val="11"/>
      <color rgb="FF9C6500"/>
      <name val="宋体"/>
      <charset val="134"/>
    </font>
    <font>
      <sz val="11"/>
      <color rgb="FFFA7D00"/>
      <name val="宋体"/>
      <charset val="134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charset val="134"/>
      <scheme val="minor"/>
    </font>
    <font>
      <sz val="12"/>
      <name val="新細明體"/>
      <charset val="134"/>
    </font>
    <font>
      <sz val="11"/>
      <color theme="1"/>
      <name val="Meiryo UI"/>
      <family val="3"/>
      <charset val="128"/>
    </font>
    <font>
      <sz val="11"/>
      <color theme="1"/>
      <name val="Times New Roman"/>
      <family val="1"/>
    </font>
    <font>
      <sz val="12"/>
      <name val="Calibri"/>
      <family val="1"/>
      <charset val="136"/>
      <scheme val="minor"/>
    </font>
    <font>
      <b/>
      <sz val="12"/>
      <color rgb="FFFF0000"/>
      <name val="Arial"/>
      <family val="2"/>
    </font>
    <font>
      <b/>
      <sz val="11"/>
      <color theme="1"/>
      <name val="Meiryo UI"/>
      <family val="3"/>
      <charset val="128"/>
    </font>
    <font>
      <sz val="14"/>
      <name val="Times New Roman"/>
      <family val="1"/>
    </font>
    <font>
      <sz val="12"/>
      <name val="宋体"/>
    </font>
    <font>
      <sz val="12"/>
      <name val="宋体"/>
      <charset val="136"/>
    </font>
    <font>
      <sz val="11"/>
      <color indexed="8"/>
      <name val="宋体"/>
      <charset val="136"/>
    </font>
    <font>
      <sz val="11"/>
      <color indexed="9"/>
      <name val="宋体"/>
      <charset val="136"/>
    </font>
    <font>
      <sz val="12"/>
      <name val="Arial MT"/>
      <family val="2"/>
    </font>
    <font>
      <sz val="8"/>
      <name val="Times New Roman"/>
      <family val="1"/>
    </font>
    <font>
      <sz val="11"/>
      <name val="?? ?????"/>
      <family val="3"/>
    </font>
    <font>
      <b/>
      <sz val="10"/>
      <name val="Helv"/>
      <family val="2"/>
    </font>
    <font>
      <u/>
      <sz val="8"/>
      <color indexed="12"/>
      <name val="Times New Roman"/>
      <family val="1"/>
    </font>
    <font>
      <sz val="10"/>
      <name val="MS Serif"/>
      <family val="1"/>
    </font>
    <font>
      <sz val="10"/>
      <name val="Courier"/>
      <family val="3"/>
    </font>
    <font>
      <sz val="11"/>
      <name val="돋움"/>
      <family val="2"/>
    </font>
    <font>
      <sz val="8"/>
      <name val="MS Sans Serif"/>
      <family val="2"/>
    </font>
    <font>
      <sz val="10"/>
      <color indexed="16"/>
      <name val="MS Serif"/>
      <family val="1"/>
    </font>
    <font>
      <b/>
      <u/>
      <sz val="11"/>
      <color indexed="37"/>
      <name val="Arial"/>
      <family val="2"/>
    </font>
    <font>
      <b/>
      <sz val="18"/>
      <name val="Arial"/>
      <family val="2"/>
    </font>
    <font>
      <b/>
      <sz val="8"/>
      <name val="MS Sans Serif"/>
      <family val="2"/>
    </font>
    <font>
      <sz val="10"/>
      <color indexed="12"/>
      <name val="Arial"/>
      <family val="2"/>
    </font>
    <font>
      <sz val="7"/>
      <name val="Small Fonts"/>
      <family val="2"/>
    </font>
    <font>
      <sz val="10"/>
      <name val="Tms Rmn"/>
      <family val="1"/>
    </font>
    <font>
      <sz val="8"/>
      <name val="Helv"/>
      <family val="2"/>
    </font>
    <font>
      <b/>
      <sz val="8"/>
      <color indexed="8"/>
      <name val="Helv"/>
      <family val="2"/>
    </font>
    <font>
      <sz val="9"/>
      <name val="Arial"/>
      <family val="2"/>
    </font>
    <font>
      <b/>
      <sz val="18"/>
      <color indexed="56"/>
      <name val="宋体"/>
      <charset val="136"/>
    </font>
    <font>
      <b/>
      <sz val="15"/>
      <color indexed="56"/>
      <name val="宋体"/>
      <charset val="136"/>
    </font>
    <font>
      <b/>
      <sz val="13"/>
      <color indexed="56"/>
      <name val="宋体"/>
      <charset val="136"/>
    </font>
    <font>
      <b/>
      <sz val="11"/>
      <color indexed="56"/>
      <name val="宋体"/>
      <charset val="136"/>
    </font>
    <font>
      <b/>
      <sz val="15"/>
      <color indexed="56"/>
      <name val="新細明體"/>
      <family val="1"/>
      <charset val="136"/>
    </font>
    <font>
      <b/>
      <sz val="13"/>
      <color indexed="56"/>
      <name val="新細明體"/>
      <family val="1"/>
      <charset val="136"/>
    </font>
    <font>
      <sz val="11"/>
      <color indexed="20"/>
      <name val="宋体"/>
      <charset val="136"/>
    </font>
    <font>
      <sz val="12"/>
      <color indexed="17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b/>
      <sz val="11"/>
      <color indexed="8"/>
      <name val="宋体"/>
      <charset val="136"/>
    </font>
    <font>
      <b/>
      <sz val="11"/>
      <color indexed="52"/>
      <name val="宋体"/>
      <charset val="136"/>
    </font>
    <font>
      <b/>
      <sz val="11"/>
      <color indexed="9"/>
      <name val="宋体"/>
      <charset val="136"/>
    </font>
    <font>
      <i/>
      <sz val="11"/>
      <color indexed="23"/>
      <name val="宋体"/>
      <charset val="136"/>
    </font>
    <font>
      <sz val="11"/>
      <color indexed="10"/>
      <name val="宋体"/>
      <charset val="136"/>
    </font>
    <font>
      <sz val="11"/>
      <color indexed="52"/>
      <name val="宋体"/>
      <charset val="136"/>
    </font>
    <font>
      <sz val="11"/>
      <color indexed="60"/>
      <name val="宋体"/>
      <charset val="136"/>
    </font>
    <font>
      <b/>
      <sz val="11"/>
      <color indexed="63"/>
      <name val="宋体"/>
      <charset val="136"/>
    </font>
    <font>
      <sz val="11"/>
      <color indexed="62"/>
      <name val="宋体"/>
      <charset val="136"/>
    </font>
    <font>
      <sz val="11"/>
      <color indexed="8"/>
      <name val="宋体"/>
    </font>
    <font>
      <sz val="11"/>
      <color indexed="9"/>
      <name val="宋体"/>
    </font>
    <font>
      <b/>
      <sz val="18"/>
      <color indexed="56"/>
      <name val="宋体"/>
    </font>
    <font>
      <b/>
      <sz val="15"/>
      <color indexed="56"/>
      <name val="宋体"/>
    </font>
    <font>
      <b/>
      <sz val="13"/>
      <color indexed="56"/>
      <name val="宋体"/>
    </font>
    <font>
      <b/>
      <sz val="11"/>
      <color indexed="56"/>
      <name val="宋体"/>
    </font>
    <font>
      <sz val="11"/>
      <color indexed="20"/>
      <name val="宋体"/>
    </font>
    <font>
      <b/>
      <sz val="11"/>
      <color indexed="8"/>
      <name val="宋体"/>
    </font>
    <font>
      <b/>
      <sz val="11"/>
      <color indexed="52"/>
      <name val="宋体"/>
    </font>
    <font>
      <b/>
      <sz val="11"/>
      <color indexed="9"/>
      <name val="宋体"/>
    </font>
    <font>
      <i/>
      <sz val="11"/>
      <color indexed="23"/>
      <name val="宋体"/>
    </font>
    <font>
      <sz val="11"/>
      <color indexed="10"/>
      <name val="宋体"/>
    </font>
    <font>
      <sz val="11"/>
      <color indexed="52"/>
      <name val="宋体"/>
    </font>
    <font>
      <sz val="11"/>
      <color indexed="60"/>
      <name val="宋体"/>
    </font>
    <font>
      <b/>
      <sz val="11"/>
      <color indexed="63"/>
      <name val="宋体"/>
    </font>
    <font>
      <sz val="11"/>
      <color indexed="62"/>
      <name val="宋体"/>
    </font>
    <font>
      <sz val="12"/>
      <name val="Calibri"/>
      <family val="2"/>
      <scheme val="minor"/>
    </font>
    <font>
      <sz val="11"/>
      <name val="Calibri"/>
      <family val="2"/>
    </font>
    <font>
      <sz val="12"/>
      <color theme="1"/>
      <name val="Calibri"/>
      <family val="1"/>
      <charset val="136"/>
      <scheme val="minor"/>
    </font>
    <font>
      <sz val="10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44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3729">
    <xf numFmtId="0" fontId="0" fillId="0" borderId="0"/>
    <xf numFmtId="0" fontId="1" fillId="0" borderId="0"/>
    <xf numFmtId="0" fontId="1" fillId="0" borderId="0"/>
    <xf numFmtId="0" fontId="2" fillId="0" borderId="0"/>
    <xf numFmtId="0" fontId="16" fillId="0" borderId="0">
      <alignment vertical="center"/>
    </xf>
    <xf numFmtId="0" fontId="20" fillId="0" borderId="0">
      <alignment vertical="center"/>
    </xf>
    <xf numFmtId="0" fontId="2" fillId="0" borderId="0"/>
    <xf numFmtId="43" fontId="21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2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2" fillId="0" borderId="0"/>
    <xf numFmtId="0" fontId="2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7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2" fillId="0" borderId="0"/>
    <xf numFmtId="0" fontId="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2" fillId="0" borderId="0"/>
    <xf numFmtId="0" fontId="2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2" fillId="0" borderId="0"/>
    <xf numFmtId="0" fontId="22" fillId="0" borderId="0"/>
    <xf numFmtId="0" fontId="22" fillId="0" borderId="0"/>
    <xf numFmtId="0" fontId="27" fillId="0" borderId="0"/>
    <xf numFmtId="0" fontId="22" fillId="0" borderId="0"/>
    <xf numFmtId="0" fontId="22" fillId="0" borderId="0"/>
    <xf numFmtId="0" fontId="22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7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7" fillId="0" borderId="0"/>
    <xf numFmtId="0" fontId="27" fillId="0" borderId="0"/>
    <xf numFmtId="0" fontId="22" fillId="0" borderId="0"/>
    <xf numFmtId="0" fontId="27" fillId="0" borderId="0"/>
    <xf numFmtId="0" fontId="27" fillId="0" borderId="0"/>
    <xf numFmtId="0" fontId="22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2" fillId="0" borderId="0"/>
    <xf numFmtId="0" fontId="22" fillId="0" borderId="0"/>
    <xf numFmtId="0" fontId="27" fillId="0" borderId="0"/>
    <xf numFmtId="0" fontId="22" fillId="0" borderId="0"/>
    <xf numFmtId="0" fontId="27" fillId="0" borderId="0"/>
    <xf numFmtId="0" fontId="27" fillId="0" borderId="0"/>
    <xf numFmtId="0" fontId="2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7" fillId="0" borderId="0"/>
    <xf numFmtId="0" fontId="2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2" fillId="0" borderId="0"/>
    <xf numFmtId="0" fontId="29" fillId="26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170" fontId="32" fillId="0" borderId="14" applyAlignment="0" applyProtection="0"/>
    <xf numFmtId="0" fontId="31" fillId="0" borderId="0"/>
    <xf numFmtId="0" fontId="31" fillId="0" borderId="0"/>
    <xf numFmtId="171" fontId="16" fillId="0" borderId="0" applyFill="0" applyBorder="0" applyAlignment="0"/>
    <xf numFmtId="172" fontId="5" fillId="0" borderId="0" applyFill="0" applyBorder="0" applyAlignment="0"/>
    <xf numFmtId="173" fontId="2" fillId="0" borderId="0" applyFill="0" applyBorder="0" applyAlignment="0"/>
    <xf numFmtId="174" fontId="16" fillId="0" borderId="0" applyFill="0" applyBorder="0" applyAlignment="0"/>
    <xf numFmtId="175" fontId="5" fillId="0" borderId="0" applyFill="0" applyBorder="0" applyAlignment="0"/>
    <xf numFmtId="176" fontId="5" fillId="0" borderId="0" applyFill="0" applyBorder="0" applyAlignment="0"/>
    <xf numFmtId="177" fontId="5" fillId="0" borderId="0" applyFill="0" applyBorder="0" applyAlignment="0"/>
    <xf numFmtId="172" fontId="5" fillId="0" borderId="0" applyFill="0" applyBorder="0" applyAlignment="0"/>
    <xf numFmtId="0" fontId="32" fillId="0" borderId="0" applyNumberFormat="0" applyFill="0" applyBorder="0" applyAlignment="0" applyProtection="0"/>
    <xf numFmtId="176" fontId="5" fillId="0" borderId="0" applyFont="0" applyFill="0" applyBorder="0" applyAlignment="0" applyProtection="0"/>
    <xf numFmtId="178" fontId="33" fillId="0" borderId="0" applyFont="0" applyFill="0" applyBorder="0" applyAlignment="0" applyProtection="0">
      <alignment vertical="center"/>
    </xf>
    <xf numFmtId="178" fontId="33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/>
    <xf numFmtId="172" fontId="5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2" fillId="0" borderId="0" applyFont="0" applyFill="0" applyBorder="0" applyAlignment="0" applyProtection="0"/>
    <xf numFmtId="14" fontId="35" fillId="0" borderId="0" applyFill="0" applyBorder="0" applyAlignment="0"/>
    <xf numFmtId="38" fontId="28" fillId="0" borderId="15">
      <alignment vertical="center"/>
    </xf>
    <xf numFmtId="178" fontId="2" fillId="0" borderId="0" applyFont="0" applyFill="0" applyBorder="0" applyAlignment="0" applyProtection="0"/>
    <xf numFmtId="171" fontId="16" fillId="0" borderId="0" applyFill="0" applyBorder="0" applyAlignment="0"/>
    <xf numFmtId="172" fontId="5" fillId="0" borderId="0" applyFill="0" applyBorder="0" applyAlignment="0"/>
    <xf numFmtId="176" fontId="5" fillId="0" borderId="0" applyFill="0" applyBorder="0" applyAlignment="0"/>
    <xf numFmtId="177" fontId="5" fillId="0" borderId="0" applyFill="0" applyBorder="0" applyAlignment="0"/>
    <xf numFmtId="172" fontId="5" fillId="0" borderId="0" applyFill="0" applyBorder="0" applyAlignment="0"/>
    <xf numFmtId="179" fontId="16" fillId="0" borderId="0" applyFont="0" applyFill="0" applyBorder="0" applyAlignment="0" applyProtection="0"/>
    <xf numFmtId="2" fontId="2" fillId="0" borderId="0" applyFont="0" applyFill="0" applyBorder="0" applyAlignment="0" applyProtection="0"/>
    <xf numFmtId="37" fontId="36" fillId="33" borderId="0">
      <protection locked="0"/>
    </xf>
    <xf numFmtId="38" fontId="37" fillId="34" borderId="0" applyNumberFormat="0" applyBorder="0" applyAlignment="0" applyProtection="0"/>
    <xf numFmtId="0" fontId="14" fillId="0" borderId="16" applyNumberFormat="0" applyAlignment="0" applyProtection="0">
      <alignment horizontal="left" vertical="center"/>
    </xf>
    <xf numFmtId="0" fontId="14" fillId="0" borderId="3">
      <alignment horizontal="left" vertical="center"/>
    </xf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10" fontId="37" fillId="35" borderId="1" applyNumberFormat="0" applyBorder="0" applyAlignment="0" applyProtection="0"/>
    <xf numFmtId="180" fontId="22" fillId="33" borderId="0">
      <protection locked="0"/>
    </xf>
    <xf numFmtId="38" fontId="22" fillId="33" borderId="0">
      <protection locked="0"/>
    </xf>
    <xf numFmtId="0" fontId="2" fillId="0" borderId="0"/>
    <xf numFmtId="171" fontId="16" fillId="0" borderId="0" applyFill="0" applyBorder="0" applyAlignment="0"/>
    <xf numFmtId="172" fontId="5" fillId="0" borderId="0" applyFill="0" applyBorder="0" applyAlignment="0"/>
    <xf numFmtId="176" fontId="5" fillId="0" borderId="0" applyFill="0" applyBorder="0" applyAlignment="0"/>
    <xf numFmtId="177" fontId="5" fillId="0" borderId="0" applyFill="0" applyBorder="0" applyAlignment="0"/>
    <xf numFmtId="172" fontId="5" fillId="0" borderId="0" applyFill="0" applyBorder="0" applyAlignment="0"/>
    <xf numFmtId="181" fontId="2" fillId="0" borderId="0" applyFont="0" applyFill="0" applyBorder="0" applyAlignment="0" applyProtection="0"/>
    <xf numFmtId="182" fontId="24" fillId="0" borderId="0" applyFont="0" applyFill="0" applyBorder="0" applyAlignment="0" applyProtection="0"/>
    <xf numFmtId="183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6" fontId="24" fillId="0" borderId="0" applyFont="0" applyFill="0" applyBorder="0" applyAlignment="0" applyProtection="0"/>
    <xf numFmtId="187" fontId="28" fillId="0" borderId="0" applyFont="0" applyFill="0" applyBorder="0" applyAlignment="0" applyProtection="0"/>
    <xf numFmtId="188" fontId="28" fillId="0" borderId="0" applyFont="0" applyFill="0" applyBorder="0" applyAlignment="0" applyProtection="0"/>
    <xf numFmtId="0" fontId="28" fillId="0" borderId="0"/>
    <xf numFmtId="0" fontId="12" fillId="0" borderId="0"/>
    <xf numFmtId="189" fontId="38" fillId="0" borderId="0"/>
    <xf numFmtId="0" fontId="33" fillId="0" borderId="0">
      <alignment vertical="center"/>
    </xf>
    <xf numFmtId="0" fontId="37" fillId="0" borderId="0" applyFill="0" applyBorder="0" applyProtection="0">
      <alignment horizontal="center" vertical="center"/>
    </xf>
    <xf numFmtId="175" fontId="5" fillId="0" borderId="0" applyFont="0" applyFill="0" applyBorder="0" applyAlignment="0" applyProtection="0"/>
    <xf numFmtId="190" fontId="5" fillId="0" borderId="0" applyFont="0" applyFill="0" applyBorder="0" applyAlignment="0" applyProtection="0"/>
    <xf numFmtId="10" fontId="2" fillId="0" borderId="0" applyFont="0" applyFill="0" applyBorder="0" applyAlignment="0" applyProtection="0"/>
    <xf numFmtId="9" fontId="33" fillId="0" borderId="0" applyFont="0" applyFill="0" applyBorder="0" applyAlignment="0" applyProtection="0">
      <alignment vertical="center"/>
    </xf>
    <xf numFmtId="9" fontId="28" fillId="0" borderId="17" applyNumberFormat="0" applyBorder="0"/>
    <xf numFmtId="171" fontId="16" fillId="0" borderId="0" applyFill="0" applyBorder="0" applyAlignment="0"/>
    <xf numFmtId="172" fontId="5" fillId="0" borderId="0" applyFill="0" applyBorder="0" applyAlignment="0"/>
    <xf numFmtId="176" fontId="5" fillId="0" borderId="0" applyFill="0" applyBorder="0" applyAlignment="0"/>
    <xf numFmtId="177" fontId="5" fillId="0" borderId="0" applyFill="0" applyBorder="0" applyAlignment="0"/>
    <xf numFmtId="172" fontId="5" fillId="0" borderId="0" applyFill="0" applyBorder="0" applyAlignment="0"/>
    <xf numFmtId="0" fontId="39" fillId="0" borderId="18" applyNumberFormat="0" applyBorder="0" applyAlignment="0"/>
    <xf numFmtId="0" fontId="32" fillId="0" borderId="0" applyNumberFormat="0" applyFill="0" applyBorder="0" applyAlignment="0" applyProtection="0"/>
    <xf numFmtId="0" fontId="40" fillId="0" borderId="0">
      <alignment horizontal="center"/>
    </xf>
    <xf numFmtId="0" fontId="16" fillId="0" borderId="0"/>
    <xf numFmtId="0" fontId="22" fillId="0" borderId="0"/>
    <xf numFmtId="0" fontId="41" fillId="0" borderId="0"/>
    <xf numFmtId="37" fontId="42" fillId="0" borderId="19" applyNumberFormat="0" applyFont="0" applyBorder="0" applyAlignment="0" applyProtection="0">
      <alignment horizontal="centerContinuous"/>
    </xf>
    <xf numFmtId="49" fontId="35" fillId="0" borderId="0" applyFill="0" applyBorder="0" applyAlignment="0"/>
    <xf numFmtId="171" fontId="16" fillId="0" borderId="0" applyFill="0" applyBorder="0" applyAlignment="0"/>
    <xf numFmtId="191" fontId="5" fillId="0" borderId="0" applyFill="0" applyBorder="0" applyAlignment="0"/>
    <xf numFmtId="0" fontId="34" fillId="0" borderId="0" applyNumberFormat="0" applyFill="0" applyBorder="0" applyAlignment="0" applyProtection="0"/>
    <xf numFmtId="0" fontId="43" fillId="0" borderId="0"/>
    <xf numFmtId="40" fontId="44" fillId="0" borderId="0" applyFont="0" applyFill="0" applyBorder="0" applyAlignment="0" applyProtection="0"/>
    <xf numFmtId="38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0" fontId="2" fillId="0" borderId="0" applyFont="0" applyFill="0" applyBorder="0" applyAlignment="0" applyProtection="0"/>
    <xf numFmtId="0" fontId="45" fillId="0" borderId="0"/>
    <xf numFmtId="192" fontId="2" fillId="0" borderId="0" applyFont="0" applyFill="0" applyBorder="0" applyAlignment="0" applyProtection="0"/>
    <xf numFmtId="193" fontId="2" fillId="0" borderId="0" applyFont="0" applyFill="0" applyBorder="0" applyAlignment="0" applyProtection="0"/>
    <xf numFmtId="194" fontId="46" fillId="0" borderId="0" applyFont="0" applyFill="0" applyBorder="0" applyAlignment="0" applyProtection="0"/>
    <xf numFmtId="195" fontId="46" fillId="0" borderId="0" applyFont="0" applyFill="0" applyBorder="0" applyAlignment="0" applyProtection="0"/>
    <xf numFmtId="0" fontId="47" fillId="0" borderId="0"/>
    <xf numFmtId="178" fontId="33" fillId="0" borderId="0" applyFont="0" applyFill="0" applyBorder="0" applyAlignment="0" applyProtection="0">
      <alignment vertical="center"/>
    </xf>
    <xf numFmtId="178" fontId="33" fillId="0" borderId="0" applyFont="0" applyFill="0" applyBorder="0" applyAlignment="0" applyProtection="0">
      <alignment vertical="center"/>
    </xf>
    <xf numFmtId="196" fontId="48" fillId="0" borderId="0" applyFont="0" applyFill="0" applyBorder="0" applyAlignment="0" applyProtection="0">
      <alignment vertical="center"/>
    </xf>
    <xf numFmtId="178" fontId="33" fillId="0" borderId="0" applyFont="0" applyFill="0" applyBorder="0" applyAlignment="0" applyProtection="0">
      <alignment vertical="center"/>
    </xf>
    <xf numFmtId="178" fontId="33" fillId="0" borderId="0" applyFont="0" applyFill="0" applyBorder="0" applyAlignment="0" applyProtection="0">
      <alignment vertical="center"/>
    </xf>
    <xf numFmtId="178" fontId="33" fillId="0" borderId="0" applyFont="0" applyFill="0" applyBorder="0" applyAlignment="0" applyProtection="0">
      <alignment vertical="center"/>
    </xf>
    <xf numFmtId="0" fontId="49" fillId="3" borderId="0" applyNumberFormat="0" applyBorder="0" applyAlignment="0" applyProtection="0">
      <alignment vertical="center"/>
    </xf>
    <xf numFmtId="0" fontId="49" fillId="3" borderId="0" applyNumberFormat="0" applyBorder="0" applyAlignment="0" applyProtection="0">
      <alignment vertical="center"/>
    </xf>
    <xf numFmtId="0" fontId="49" fillId="3" borderId="0" applyNumberFormat="0" applyBorder="0" applyAlignment="0" applyProtection="0">
      <alignment vertical="center"/>
    </xf>
    <xf numFmtId="0" fontId="49" fillId="3" borderId="0" applyNumberFormat="0" applyBorder="0" applyAlignment="0" applyProtection="0">
      <alignment vertical="center"/>
    </xf>
    <xf numFmtId="0" fontId="50" fillId="28" borderId="0" applyNumberFormat="0" applyBorder="0" applyAlignment="0" applyProtection="0">
      <alignment vertical="center"/>
    </xf>
    <xf numFmtId="0" fontId="50" fillId="28" borderId="0" applyNumberFormat="0" applyBorder="0" applyAlignment="0" applyProtection="0">
      <alignment vertical="center"/>
    </xf>
    <xf numFmtId="0" fontId="51" fillId="4" borderId="0" applyNumberFormat="0" applyBorder="0" applyAlignment="0" applyProtection="0">
      <alignment vertical="center"/>
    </xf>
    <xf numFmtId="0" fontId="51" fillId="4" borderId="0" applyNumberFormat="0" applyBorder="0" applyAlignment="0" applyProtection="0">
      <alignment vertical="center"/>
    </xf>
    <xf numFmtId="0" fontId="51" fillId="4" borderId="0" applyNumberFormat="0" applyBorder="0" applyAlignment="0" applyProtection="0">
      <alignment vertical="center"/>
    </xf>
    <xf numFmtId="0" fontId="51" fillId="4" borderId="0" applyNumberFormat="0" applyBorder="0" applyAlignment="0" applyProtection="0">
      <alignment vertical="center"/>
    </xf>
    <xf numFmtId="0" fontId="52" fillId="27" borderId="0" applyNumberFormat="0" applyBorder="0" applyAlignment="0" applyProtection="0">
      <alignment vertical="center"/>
    </xf>
    <xf numFmtId="0" fontId="52" fillId="27" borderId="0" applyNumberFormat="0" applyBorder="0" applyAlignment="0" applyProtection="0">
      <alignment vertical="center"/>
    </xf>
    <xf numFmtId="0" fontId="48" fillId="0" borderId="0"/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1" fontId="53" fillId="0" borderId="0"/>
    <xf numFmtId="0" fontId="54" fillId="0" borderId="5" applyNumberFormat="0" applyFill="0" applyAlignment="0" applyProtection="0">
      <alignment vertical="center"/>
    </xf>
    <xf numFmtId="0" fontId="54" fillId="0" borderId="5" applyNumberFormat="0" applyFill="0" applyAlignment="0" applyProtection="0">
      <alignment vertical="center"/>
    </xf>
    <xf numFmtId="0" fontId="54" fillId="0" borderId="5" applyNumberFormat="0" applyFill="0" applyAlignment="0" applyProtection="0">
      <alignment vertical="center"/>
    </xf>
    <xf numFmtId="0" fontId="54" fillId="0" borderId="5" applyNumberFormat="0" applyFill="0" applyAlignment="0" applyProtection="0">
      <alignment vertical="center"/>
    </xf>
    <xf numFmtId="0" fontId="55" fillId="0" borderId="6" applyNumberFormat="0" applyFill="0" applyAlignment="0" applyProtection="0">
      <alignment vertical="center"/>
    </xf>
    <xf numFmtId="0" fontId="55" fillId="0" borderId="6" applyNumberFormat="0" applyFill="0" applyAlignment="0" applyProtection="0">
      <alignment vertical="center"/>
    </xf>
    <xf numFmtId="0" fontId="55" fillId="0" borderId="6" applyNumberFormat="0" applyFill="0" applyAlignment="0" applyProtection="0">
      <alignment vertical="center"/>
    </xf>
    <xf numFmtId="0" fontId="55" fillId="0" borderId="6" applyNumberFormat="0" applyFill="0" applyAlignment="0" applyProtection="0">
      <alignment vertical="center"/>
    </xf>
    <xf numFmtId="0" fontId="56" fillId="0" borderId="7" applyNumberFormat="0" applyFill="0" applyAlignment="0" applyProtection="0">
      <alignment vertical="center"/>
    </xf>
    <xf numFmtId="0" fontId="56" fillId="0" borderId="7" applyNumberFormat="0" applyFill="0" applyAlignment="0" applyProtection="0">
      <alignment vertical="center"/>
    </xf>
    <xf numFmtId="0" fontId="56" fillId="0" borderId="7" applyNumberFormat="0" applyFill="0" applyAlignment="0" applyProtection="0">
      <alignment vertical="center"/>
    </xf>
    <xf numFmtId="0" fontId="56" fillId="0" borderId="7" applyNumberFormat="0" applyFill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7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58" fillId="8" borderId="11" applyNumberFormat="0" applyAlignment="0" applyProtection="0">
      <alignment vertical="center"/>
    </xf>
    <xf numFmtId="0" fontId="58" fillId="8" borderId="11" applyNumberFormat="0" applyAlignment="0" applyProtection="0">
      <alignment vertical="center"/>
    </xf>
    <xf numFmtId="0" fontId="58" fillId="8" borderId="11" applyNumberFormat="0" applyAlignment="0" applyProtection="0">
      <alignment vertical="center"/>
    </xf>
    <xf numFmtId="0" fontId="58" fillId="8" borderId="11" applyNumberFormat="0" applyAlignment="0" applyProtection="0">
      <alignment vertical="center"/>
    </xf>
    <xf numFmtId="0" fontId="59" fillId="0" borderId="0"/>
    <xf numFmtId="0" fontId="22" fillId="0" borderId="0"/>
    <xf numFmtId="0" fontId="16" fillId="0" borderId="0"/>
    <xf numFmtId="0" fontId="60" fillId="0" borderId="13" applyNumberFormat="0" applyFill="0" applyAlignment="0" applyProtection="0">
      <alignment vertical="center"/>
    </xf>
    <xf numFmtId="0" fontId="60" fillId="0" borderId="13" applyNumberFormat="0" applyFill="0" applyAlignment="0" applyProtection="0">
      <alignment vertical="center"/>
    </xf>
    <xf numFmtId="0" fontId="60" fillId="0" borderId="13" applyNumberFormat="0" applyFill="0" applyAlignment="0" applyProtection="0">
      <alignment vertical="center"/>
    </xf>
    <xf numFmtId="0" fontId="60" fillId="0" borderId="13" applyNumberFormat="0" applyFill="0" applyAlignment="0" applyProtection="0">
      <alignment vertical="center"/>
    </xf>
    <xf numFmtId="0" fontId="33" fillId="9" borderId="12" applyNumberFormat="0" applyFont="0" applyAlignment="0" applyProtection="0">
      <alignment vertical="center"/>
    </xf>
    <xf numFmtId="0" fontId="33" fillId="9" borderId="12" applyNumberFormat="0" applyFont="0" applyAlignment="0" applyProtection="0">
      <alignment vertical="center"/>
    </xf>
    <xf numFmtId="0" fontId="33" fillId="9" borderId="12" applyNumberFormat="0" applyFont="0" applyAlignment="0" applyProtection="0">
      <alignment vertical="center"/>
    </xf>
    <xf numFmtId="0" fontId="33" fillId="9" borderId="12" applyNumberFormat="0" applyFont="0" applyAlignment="0" applyProtection="0">
      <alignment vertical="center"/>
    </xf>
    <xf numFmtId="9" fontId="48" fillId="0" borderId="0" applyFon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3" fillId="7" borderId="8" applyNumberFormat="0" applyAlignment="0" applyProtection="0">
      <alignment vertical="center"/>
    </xf>
    <xf numFmtId="0" fontId="63" fillId="7" borderId="8" applyNumberFormat="0" applyAlignment="0" applyProtection="0">
      <alignment vertical="center"/>
    </xf>
    <xf numFmtId="0" fontId="63" fillId="7" borderId="8" applyNumberFormat="0" applyAlignment="0" applyProtection="0">
      <alignment vertical="center"/>
    </xf>
    <xf numFmtId="0" fontId="63" fillId="7" borderId="8" applyNumberFormat="0" applyAlignment="0" applyProtection="0">
      <alignment vertical="center"/>
    </xf>
    <xf numFmtId="197" fontId="2" fillId="0" borderId="0" applyFont="0" applyFill="0" applyBorder="0" applyAlignment="0" applyProtection="0"/>
    <xf numFmtId="0" fontId="64" fillId="6" borderId="8" applyNumberFormat="0" applyAlignment="0" applyProtection="0">
      <alignment vertical="center"/>
    </xf>
    <xf numFmtId="0" fontId="64" fillId="6" borderId="8" applyNumberFormat="0" applyAlignment="0" applyProtection="0">
      <alignment vertical="center"/>
    </xf>
    <xf numFmtId="0" fontId="64" fillId="6" borderId="8" applyNumberFormat="0" applyAlignment="0" applyProtection="0">
      <alignment vertical="center"/>
    </xf>
    <xf numFmtId="0" fontId="64" fillId="6" borderId="8" applyNumberFormat="0" applyAlignment="0" applyProtection="0">
      <alignment vertical="center"/>
    </xf>
    <xf numFmtId="0" fontId="65" fillId="7" borderId="9" applyNumberFormat="0" applyAlignment="0" applyProtection="0">
      <alignment vertical="center"/>
    </xf>
    <xf numFmtId="0" fontId="65" fillId="7" borderId="9" applyNumberFormat="0" applyAlignment="0" applyProtection="0">
      <alignment vertical="center"/>
    </xf>
    <xf numFmtId="0" fontId="65" fillId="7" borderId="9" applyNumberFormat="0" applyAlignment="0" applyProtection="0">
      <alignment vertical="center"/>
    </xf>
    <xf numFmtId="0" fontId="65" fillId="7" borderId="9" applyNumberFormat="0" applyAlignment="0" applyProtection="0">
      <alignment vertical="center"/>
    </xf>
    <xf numFmtId="0" fontId="66" fillId="5" borderId="0" applyNumberFormat="0" applyBorder="0" applyAlignment="0" applyProtection="0">
      <alignment vertical="center"/>
    </xf>
    <xf numFmtId="0" fontId="66" fillId="5" borderId="0" applyNumberFormat="0" applyBorder="0" applyAlignment="0" applyProtection="0">
      <alignment vertical="center"/>
    </xf>
    <xf numFmtId="0" fontId="66" fillId="5" borderId="0" applyNumberFormat="0" applyBorder="0" applyAlignment="0" applyProtection="0">
      <alignment vertical="center"/>
    </xf>
    <xf numFmtId="0" fontId="66" fillId="5" borderId="0" applyNumberFormat="0" applyBorder="0" applyAlignment="0" applyProtection="0">
      <alignment vertical="center"/>
    </xf>
    <xf numFmtId="44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0" fontId="67" fillId="0" borderId="10" applyNumberFormat="0" applyFill="0" applyAlignment="0" applyProtection="0">
      <alignment vertical="center"/>
    </xf>
    <xf numFmtId="0" fontId="67" fillId="0" borderId="10" applyNumberFormat="0" applyFill="0" applyAlignment="0" applyProtection="0">
      <alignment vertical="center"/>
    </xf>
    <xf numFmtId="0" fontId="67" fillId="0" borderId="10" applyNumberFormat="0" applyFill="0" applyAlignment="0" applyProtection="0">
      <alignment vertical="center"/>
    </xf>
    <xf numFmtId="0" fontId="67" fillId="0" borderId="10" applyNumberFormat="0" applyFill="0" applyAlignment="0" applyProtection="0">
      <alignment vertical="center"/>
    </xf>
    <xf numFmtId="0" fontId="68" fillId="0" borderId="0" applyNumberFormat="0" applyFill="0" applyBorder="0" applyAlignment="0" applyProtection="0"/>
    <xf numFmtId="0" fontId="69" fillId="0" borderId="5" applyNumberFormat="0" applyFill="0" applyAlignment="0" applyProtection="0"/>
    <xf numFmtId="0" fontId="70" fillId="0" borderId="6" applyNumberFormat="0" applyFill="0" applyAlignment="0" applyProtection="0"/>
    <xf numFmtId="0" fontId="71" fillId="0" borderId="7" applyNumberFormat="0" applyFill="0" applyAlignment="0" applyProtection="0"/>
    <xf numFmtId="0" fontId="71" fillId="0" borderId="0" applyNumberFormat="0" applyFill="0" applyBorder="0" applyAlignment="0" applyProtection="0"/>
    <xf numFmtId="0" fontId="72" fillId="3" borderId="0" applyNumberFormat="0" applyBorder="0" applyAlignment="0" applyProtection="0"/>
    <xf numFmtId="0" fontId="73" fillId="4" borderId="0" applyNumberFormat="0" applyBorder="0" applyAlignment="0" applyProtection="0"/>
    <xf numFmtId="0" fontId="74" fillId="5" borderId="0" applyNumberFormat="0" applyBorder="0" applyAlignment="0" applyProtection="0"/>
    <xf numFmtId="0" fontId="75" fillId="6" borderId="8" applyNumberFormat="0" applyAlignment="0" applyProtection="0"/>
    <xf numFmtId="0" fontId="76" fillId="7" borderId="9" applyNumberFormat="0" applyAlignment="0" applyProtection="0"/>
    <xf numFmtId="0" fontId="77" fillId="7" borderId="8" applyNumberFormat="0" applyAlignment="0" applyProtection="0"/>
    <xf numFmtId="0" fontId="78" fillId="0" borderId="10" applyNumberFormat="0" applyFill="0" applyAlignment="0" applyProtection="0"/>
    <xf numFmtId="0" fontId="79" fillId="8" borderId="11" applyNumberFormat="0" applyAlignment="0" applyProtection="0"/>
    <xf numFmtId="0" fontId="26" fillId="0" borderId="0" applyNumberFormat="0" applyFill="0" applyBorder="0" applyAlignment="0" applyProtection="0"/>
    <xf numFmtId="0" fontId="21" fillId="9" borderId="12" applyNumberFormat="0" applyFont="0" applyAlignment="0" applyProtection="0"/>
    <xf numFmtId="0" fontId="80" fillId="0" borderId="0" applyNumberFormat="0" applyFill="0" applyBorder="0" applyAlignment="0" applyProtection="0"/>
    <xf numFmtId="0" fontId="81" fillId="0" borderId="13" applyNumberFormat="0" applyFill="0" applyAlignment="0" applyProtection="0"/>
    <xf numFmtId="0" fontId="82" fillId="10" borderId="0" applyNumberFormat="0" applyBorder="0" applyAlignment="0" applyProtection="0"/>
    <xf numFmtId="0" fontId="21" fillId="36" borderId="0" applyNumberFormat="0" applyBorder="0" applyAlignment="0" applyProtection="0"/>
    <xf numFmtId="0" fontId="21" fillId="11" borderId="0" applyNumberFormat="0" applyBorder="0" applyAlignment="0" applyProtection="0"/>
    <xf numFmtId="0" fontId="82" fillId="12" borderId="0" applyNumberFormat="0" applyBorder="0" applyAlignment="0" applyProtection="0"/>
    <xf numFmtId="0" fontId="82" fillId="13" borderId="0" applyNumberFormat="0" applyBorder="0" applyAlignment="0" applyProtection="0"/>
    <xf numFmtId="0" fontId="21" fillId="37" borderId="0" applyNumberFormat="0" applyBorder="0" applyAlignment="0" applyProtection="0"/>
    <xf numFmtId="0" fontId="21" fillId="14" borderId="0" applyNumberFormat="0" applyBorder="0" applyAlignment="0" applyProtection="0"/>
    <xf numFmtId="0" fontId="82" fillId="15" borderId="0" applyNumberFormat="0" applyBorder="0" applyAlignment="0" applyProtection="0"/>
    <xf numFmtId="0" fontId="82" fillId="16" borderId="0" applyNumberFormat="0" applyBorder="0" applyAlignment="0" applyProtection="0"/>
    <xf numFmtId="0" fontId="21" fillId="38" borderId="0" applyNumberFormat="0" applyBorder="0" applyAlignment="0" applyProtection="0"/>
    <xf numFmtId="0" fontId="21" fillId="39" borderId="0" applyNumberFormat="0" applyBorder="0" applyAlignment="0" applyProtection="0"/>
    <xf numFmtId="0" fontId="82" fillId="40" borderId="0" applyNumberFormat="0" applyBorder="0" applyAlignment="0" applyProtection="0"/>
    <xf numFmtId="0" fontId="82" fillId="17" borderId="0" applyNumberFormat="0" applyBorder="0" applyAlignment="0" applyProtection="0"/>
    <xf numFmtId="0" fontId="21" fillId="41" borderId="0" applyNumberFormat="0" applyBorder="0" applyAlignment="0" applyProtection="0"/>
    <xf numFmtId="0" fontId="21" fillId="18" borderId="0" applyNumberFormat="0" applyBorder="0" applyAlignment="0" applyProtection="0"/>
    <xf numFmtId="0" fontId="82" fillId="42" borderId="0" applyNumberFormat="0" applyBorder="0" applyAlignment="0" applyProtection="0"/>
    <xf numFmtId="0" fontId="82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82" fillId="22" borderId="0" applyNumberFormat="0" applyBorder="0" applyAlignment="0" applyProtection="0"/>
    <xf numFmtId="0" fontId="82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82" fillId="43" borderId="0" applyNumberFormat="0" applyBorder="0" applyAlignment="0" applyProtection="0"/>
    <xf numFmtId="0" fontId="83" fillId="0" borderId="0">
      <alignment vertical="center"/>
    </xf>
    <xf numFmtId="0" fontId="16" fillId="0" borderId="0"/>
    <xf numFmtId="0" fontId="27" fillId="0" borderId="0"/>
    <xf numFmtId="0" fontId="84" fillId="0" borderId="0">
      <alignment vertical="center"/>
    </xf>
    <xf numFmtId="0" fontId="16" fillId="0" borderId="0"/>
    <xf numFmtId="0" fontId="16" fillId="0" borderId="0"/>
    <xf numFmtId="0" fontId="91" fillId="0" borderId="0">
      <alignment vertical="center"/>
    </xf>
    <xf numFmtId="0" fontId="93" fillId="26" borderId="0" applyNumberFormat="0" applyBorder="0" applyAlignment="0" applyProtection="0">
      <alignment vertical="center"/>
    </xf>
    <xf numFmtId="0" fontId="93" fillId="27" borderId="0" applyNumberFormat="0" applyBorder="0" applyAlignment="0" applyProtection="0">
      <alignment vertical="center"/>
    </xf>
    <xf numFmtId="0" fontId="93" fillId="28" borderId="0" applyNumberFormat="0" applyBorder="0" applyAlignment="0" applyProtection="0">
      <alignment vertical="center"/>
    </xf>
    <xf numFmtId="0" fontId="93" fillId="29" borderId="0" applyNumberFormat="0" applyBorder="0" applyAlignment="0" applyProtection="0">
      <alignment vertical="center"/>
    </xf>
    <xf numFmtId="0" fontId="93" fillId="47" borderId="0" applyNumberFormat="0" applyBorder="0" applyAlignment="0" applyProtection="0">
      <alignment vertical="center"/>
    </xf>
    <xf numFmtId="0" fontId="93" fillId="48" borderId="0" applyNumberFormat="0" applyBorder="0" applyAlignment="0" applyProtection="0">
      <alignment vertical="center"/>
    </xf>
    <xf numFmtId="0" fontId="27" fillId="0" borderId="0"/>
    <xf numFmtId="0" fontId="93" fillId="49" borderId="0" applyNumberFormat="0" applyBorder="0" applyAlignment="0" applyProtection="0">
      <alignment vertical="center"/>
    </xf>
    <xf numFmtId="0" fontId="93" fillId="50" borderId="0" applyNumberFormat="0" applyBorder="0" applyAlignment="0" applyProtection="0">
      <alignment vertical="center"/>
    </xf>
    <xf numFmtId="0" fontId="93" fillId="30" borderId="0" applyNumberFormat="0" applyBorder="0" applyAlignment="0" applyProtection="0">
      <alignment vertical="center"/>
    </xf>
    <xf numFmtId="0" fontId="93" fillId="29" borderId="0" applyNumberFormat="0" applyBorder="0" applyAlignment="0" applyProtection="0">
      <alignment vertical="center"/>
    </xf>
    <xf numFmtId="0" fontId="93" fillId="49" borderId="0" applyNumberFormat="0" applyBorder="0" applyAlignment="0" applyProtection="0">
      <alignment vertical="center"/>
    </xf>
    <xf numFmtId="0" fontId="93" fillId="51" borderId="0" applyNumberFormat="0" applyBorder="0" applyAlignment="0" applyProtection="0">
      <alignment vertical="center"/>
    </xf>
    <xf numFmtId="0" fontId="94" fillId="52" borderId="0" applyNumberFormat="0" applyBorder="0" applyAlignment="0" applyProtection="0">
      <alignment vertical="center"/>
    </xf>
    <xf numFmtId="0" fontId="94" fillId="50" borderId="0" applyNumberFormat="0" applyBorder="0" applyAlignment="0" applyProtection="0">
      <alignment vertical="center"/>
    </xf>
    <xf numFmtId="0" fontId="94" fillId="30" borderId="0" applyNumberFormat="0" applyBorder="0" applyAlignment="0" applyProtection="0">
      <alignment vertical="center"/>
    </xf>
    <xf numFmtId="0" fontId="94" fillId="31" borderId="0" applyNumberFormat="0" applyBorder="0" applyAlignment="0" applyProtection="0">
      <alignment vertical="center"/>
    </xf>
    <xf numFmtId="0" fontId="94" fillId="53" borderId="0" applyNumberFormat="0" applyBorder="0" applyAlignment="0" applyProtection="0">
      <alignment vertical="center"/>
    </xf>
    <xf numFmtId="0" fontId="94" fillId="32" borderId="0" applyNumberFormat="0" applyBorder="0" applyAlignment="0" applyProtection="0">
      <alignment vertical="center"/>
    </xf>
    <xf numFmtId="199" fontId="95" fillId="54" borderId="22">
      <alignment horizontal="center" vertical="center"/>
    </xf>
    <xf numFmtId="0" fontId="96" fillId="0" borderId="0">
      <alignment horizontal="center" wrapText="1"/>
      <protection locked="0"/>
    </xf>
    <xf numFmtId="0" fontId="97" fillId="0" borderId="0" applyFill="0" applyBorder="0" applyAlignment="0"/>
    <xf numFmtId="0" fontId="97" fillId="0" borderId="0" applyFill="0" applyBorder="0" applyAlignment="0"/>
    <xf numFmtId="0" fontId="97" fillId="0" borderId="0" applyFill="0" applyBorder="0" applyAlignment="0"/>
    <xf numFmtId="0" fontId="97" fillId="0" borderId="0" applyFill="0" applyBorder="0" applyAlignment="0"/>
    <xf numFmtId="0" fontId="97" fillId="0" borderId="0" applyFill="0" applyBorder="0" applyAlignment="0"/>
    <xf numFmtId="0" fontId="97" fillId="0" borderId="0" applyFill="0" applyBorder="0" applyAlignment="0"/>
    <xf numFmtId="0" fontId="2" fillId="0" borderId="0" applyFill="0" applyBorder="0" applyAlignment="0"/>
    <xf numFmtId="0" fontId="97" fillId="0" borderId="0" applyFill="0" applyBorder="0" applyAlignment="0"/>
    <xf numFmtId="0" fontId="98" fillId="0" borderId="0"/>
    <xf numFmtId="0" fontId="99" fillId="0" borderId="0" applyNumberFormat="0" applyFill="0" applyBorder="0" applyAlignment="0" applyProtection="0">
      <alignment vertical="top"/>
      <protection locked="0"/>
    </xf>
    <xf numFmtId="0" fontId="97" fillId="0" borderId="0" applyFont="0" applyFill="0" applyBorder="0" applyAlignment="0" applyProtection="0"/>
    <xf numFmtId="200" fontId="12" fillId="0" borderId="0"/>
    <xf numFmtId="3" fontId="2" fillId="0" borderId="0" applyFont="0" applyFill="0" applyBorder="0" applyAlignment="0" applyProtection="0"/>
    <xf numFmtId="0" fontId="100" fillId="0" borderId="0" applyNumberFormat="0" applyAlignment="0">
      <alignment horizontal="left"/>
    </xf>
    <xf numFmtId="0" fontId="101" fillId="0" borderId="0" applyNumberFormat="0" applyAlignment="0"/>
    <xf numFmtId="0" fontId="97" fillId="0" borderId="0" applyFont="0" applyFill="0" applyBorder="0" applyAlignment="0" applyProtection="0"/>
    <xf numFmtId="202" fontId="102" fillId="0" borderId="0" applyFont="0" applyFill="0" applyBorder="0" applyAlignment="0" applyProtection="0"/>
    <xf numFmtId="203" fontId="12" fillId="0" borderId="0"/>
    <xf numFmtId="3" fontId="103" fillId="0" borderId="0"/>
    <xf numFmtId="0" fontId="2" fillId="0" borderId="0" applyFont="0" applyFill="0" applyBorder="0" applyAlignment="0" applyProtection="0"/>
    <xf numFmtId="204" fontId="12" fillId="0" borderId="0"/>
    <xf numFmtId="0" fontId="97" fillId="0" borderId="0" applyFill="0" applyBorder="0" applyAlignment="0"/>
    <xf numFmtId="0" fontId="97" fillId="0" borderId="0" applyFill="0" applyBorder="0" applyAlignment="0"/>
    <xf numFmtId="0" fontId="97" fillId="0" borderId="0" applyFill="0" applyBorder="0" applyAlignment="0"/>
    <xf numFmtId="0" fontId="2" fillId="0" borderId="0" applyFill="0" applyBorder="0" applyAlignment="0"/>
    <xf numFmtId="0" fontId="97" fillId="0" borderId="0" applyFill="0" applyBorder="0" applyAlignment="0"/>
    <xf numFmtId="0" fontId="104" fillId="0" borderId="0" applyNumberFormat="0" applyAlignment="0">
      <alignment horizontal="left"/>
    </xf>
    <xf numFmtId="0" fontId="91" fillId="0" borderId="0">
      <alignment vertical="center"/>
    </xf>
    <xf numFmtId="0" fontId="105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205" fontId="95" fillId="0" borderId="0">
      <protection locked="0"/>
    </xf>
    <xf numFmtId="205" fontId="95" fillId="0" borderId="0">
      <protection locked="0"/>
    </xf>
    <xf numFmtId="0" fontId="107" fillId="0" borderId="21">
      <alignment horizontal="center"/>
    </xf>
    <xf numFmtId="0" fontId="107" fillId="0" borderId="0">
      <alignment horizontal="center"/>
    </xf>
    <xf numFmtId="0" fontId="108" fillId="0" borderId="23" applyNumberFormat="0" applyFill="0" applyAlignment="0" applyProtection="0"/>
    <xf numFmtId="206" fontId="2" fillId="55" borderId="0"/>
    <xf numFmtId="0" fontId="97" fillId="0" borderId="0" applyFill="0" applyBorder="0" applyAlignment="0"/>
    <xf numFmtId="0" fontId="97" fillId="0" borderId="0" applyFill="0" applyBorder="0" applyAlignment="0"/>
    <xf numFmtId="0" fontId="97" fillId="0" borderId="0" applyFill="0" applyBorder="0" applyAlignment="0"/>
    <xf numFmtId="0" fontId="2" fillId="0" borderId="0" applyFill="0" applyBorder="0" applyAlignment="0"/>
    <xf numFmtId="0" fontId="97" fillId="0" borderId="0" applyFill="0" applyBorder="0" applyAlignment="0"/>
    <xf numFmtId="206" fontId="2" fillId="56" borderId="0"/>
    <xf numFmtId="14" fontId="90" fillId="0" borderId="0"/>
    <xf numFmtId="38" fontId="97" fillId="0" borderId="0" applyFont="0" applyFill="0" applyBorder="0" applyAlignment="0" applyProtection="0"/>
    <xf numFmtId="40" fontId="97" fillId="0" borderId="0" applyFont="0" applyFill="0" applyBorder="0" applyAlignment="0" applyProtection="0"/>
    <xf numFmtId="207" fontId="2" fillId="0" borderId="0" applyFont="0" applyFill="0" applyBorder="0" applyAlignment="0" applyProtection="0"/>
    <xf numFmtId="208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10" fontId="2" fillId="0" borderId="0" applyFont="0" applyFill="0" applyBorder="0" applyAlignment="0" applyProtection="0"/>
    <xf numFmtId="37" fontId="109" fillId="0" borderId="0"/>
    <xf numFmtId="0" fontId="97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4" fontId="96" fillId="0" borderId="0">
      <alignment horizontal="center" wrapText="1"/>
      <protection locked="0"/>
    </xf>
    <xf numFmtId="0" fontId="97" fillId="0" borderId="0" applyFont="0" applyFill="0" applyBorder="0" applyAlignment="0" applyProtection="0"/>
    <xf numFmtId="201" fontId="2" fillId="0" borderId="0" applyFont="0" applyFill="0" applyBorder="0" applyAlignment="0" applyProtection="0"/>
    <xf numFmtId="0" fontId="97" fillId="0" borderId="0" applyFill="0" applyBorder="0" applyAlignment="0"/>
    <xf numFmtId="0" fontId="97" fillId="0" borderId="0" applyFill="0" applyBorder="0" applyAlignment="0"/>
    <xf numFmtId="0" fontId="97" fillId="0" borderId="0" applyFill="0" applyBorder="0" applyAlignment="0"/>
    <xf numFmtId="0" fontId="2" fillId="0" borderId="0" applyFill="0" applyBorder="0" applyAlignment="0"/>
    <xf numFmtId="0" fontId="97" fillId="0" borderId="0" applyFill="0" applyBorder="0" applyAlignment="0"/>
    <xf numFmtId="170" fontId="110" fillId="0" borderId="0"/>
    <xf numFmtId="0" fontId="28" fillId="0" borderId="0" applyNumberFormat="0" applyFont="0" applyFill="0" applyBorder="0" applyAlignment="0" applyProtection="0">
      <alignment horizontal="left"/>
    </xf>
    <xf numFmtId="211" fontId="111" fillId="0" borderId="0" applyNumberFormat="0" applyFill="0" applyBorder="0" applyAlignment="0" applyProtection="0">
      <alignment horizontal="left"/>
    </xf>
    <xf numFmtId="40" fontId="112" fillId="0" borderId="0" applyBorder="0">
      <alignment horizontal="right"/>
    </xf>
    <xf numFmtId="0" fontId="35" fillId="0" borderId="0" applyFill="0" applyBorder="0" applyAlignment="0"/>
    <xf numFmtId="0" fontId="35" fillId="0" borderId="0" applyFill="0" applyBorder="0" applyAlignment="0"/>
    <xf numFmtId="0" fontId="113" fillId="0" borderId="0">
      <alignment horizontal="centerContinuous" wrapText="1"/>
    </xf>
    <xf numFmtId="0" fontId="2" fillId="0" borderId="24" applyNumberFormat="0" applyFont="0" applyFill="0" applyAlignment="0" applyProtection="0"/>
    <xf numFmtId="195" fontId="97" fillId="0" borderId="0" applyFont="0" applyFill="0" applyBorder="0" applyAlignment="0" applyProtection="0"/>
    <xf numFmtId="194" fontId="97" fillId="0" borderId="0" applyFont="0" applyFill="0" applyBorder="0" applyAlignment="0" applyProtection="0"/>
    <xf numFmtId="0" fontId="124" fillId="58" borderId="25" applyNumberFormat="0" applyAlignment="0" applyProtection="0">
      <alignment vertical="center"/>
    </xf>
    <xf numFmtId="0" fontId="123" fillId="0" borderId="26" applyNumberFormat="0" applyFill="0" applyAlignment="0" applyProtection="0">
      <alignment vertical="center"/>
    </xf>
    <xf numFmtId="0" fontId="122" fillId="0" borderId="26" applyNumberFormat="0" applyFill="0" applyAlignment="0" applyProtection="0">
      <alignment vertical="center"/>
    </xf>
    <xf numFmtId="0" fontId="121" fillId="28" borderId="0" applyNumberFormat="0" applyBorder="0" applyAlignment="0" applyProtection="0">
      <alignment vertical="center"/>
    </xf>
    <xf numFmtId="0" fontId="92" fillId="59" borderId="27" applyNumberFormat="0" applyFont="0" applyAlignment="0" applyProtection="0">
      <alignment vertical="center"/>
    </xf>
    <xf numFmtId="0" fontId="114" fillId="0" borderId="0" applyNumberFormat="0" applyFill="0" applyBorder="0" applyAlignment="0" applyProtection="0">
      <alignment vertical="center"/>
    </xf>
    <xf numFmtId="0" fontId="115" fillId="0" borderId="28" applyNumberFormat="0" applyFill="0" applyAlignment="0" applyProtection="0">
      <alignment vertical="center"/>
    </xf>
    <xf numFmtId="0" fontId="116" fillId="0" borderId="29" applyNumberFormat="0" applyFill="0" applyAlignment="0" applyProtection="0">
      <alignment vertical="center"/>
    </xf>
    <xf numFmtId="0" fontId="117" fillId="0" borderId="30" applyNumberFormat="0" applyFill="0" applyAlignment="0" applyProtection="0">
      <alignment vertical="center"/>
    </xf>
    <xf numFmtId="0" fontId="117" fillId="0" borderId="0" applyNumberFormat="0" applyFill="0" applyBorder="0" applyAlignment="0" applyProtection="0">
      <alignment vertical="center"/>
    </xf>
    <xf numFmtId="0" fontId="120" fillId="27" borderId="0" applyNumberFormat="0" applyBorder="0" applyAlignment="0" applyProtection="0">
      <alignment vertical="center"/>
    </xf>
    <xf numFmtId="0" fontId="129" fillId="57" borderId="0" applyNumberFormat="0" applyBorder="0" applyAlignment="0" applyProtection="0">
      <alignment vertical="center"/>
    </xf>
    <xf numFmtId="0" fontId="125" fillId="60" borderId="31" applyNumberFormat="0" applyAlignment="0" applyProtection="0">
      <alignment vertical="center"/>
    </xf>
    <xf numFmtId="0" fontId="94" fillId="61" borderId="0" applyNumberFormat="0" applyBorder="0" applyAlignment="0" applyProtection="0">
      <alignment vertical="center"/>
    </xf>
    <xf numFmtId="0" fontId="94" fillId="62" borderId="0" applyNumberFormat="0" applyBorder="0" applyAlignment="0" applyProtection="0">
      <alignment vertical="center"/>
    </xf>
    <xf numFmtId="0" fontId="94" fillId="63" borderId="0" applyNumberFormat="0" applyBorder="0" applyAlignment="0" applyProtection="0">
      <alignment vertical="center"/>
    </xf>
    <xf numFmtId="0" fontId="94" fillId="31" borderId="0" applyNumberFormat="0" applyBorder="0" applyAlignment="0" applyProtection="0">
      <alignment vertical="center"/>
    </xf>
    <xf numFmtId="0" fontId="94" fillId="53" borderId="0" applyNumberFormat="0" applyBorder="0" applyAlignment="0" applyProtection="0">
      <alignment vertical="center"/>
    </xf>
    <xf numFmtId="0" fontId="94" fillId="64" borderId="0" applyNumberFormat="0" applyBorder="0" applyAlignment="0" applyProtection="0">
      <alignment vertical="center"/>
    </xf>
    <xf numFmtId="0" fontId="128" fillId="0" borderId="32" applyNumberFormat="0" applyFill="0" applyAlignment="0" applyProtection="0">
      <alignment vertical="center"/>
    </xf>
    <xf numFmtId="0" fontId="126" fillId="0" borderId="0" applyNumberFormat="0" applyFill="0" applyBorder="0" applyAlignment="0" applyProtection="0">
      <alignment vertical="center"/>
    </xf>
    <xf numFmtId="0" fontId="131" fillId="48" borderId="25" applyNumberFormat="0" applyAlignment="0" applyProtection="0">
      <alignment vertical="center"/>
    </xf>
    <xf numFmtId="0" fontId="130" fillId="58" borderId="33" applyNumberFormat="0" applyAlignment="0" applyProtection="0">
      <alignment vertical="center"/>
    </xf>
    <xf numFmtId="0" fontId="118" fillId="0" borderId="28" applyNumberFormat="0" applyFill="0" applyAlignment="0" applyProtection="0">
      <alignment vertical="center"/>
    </xf>
    <xf numFmtId="0" fontId="119" fillId="0" borderId="29" applyNumberFormat="0" applyFill="0" applyAlignment="0" applyProtection="0">
      <alignment vertical="center"/>
    </xf>
    <xf numFmtId="0" fontId="27" fillId="0" borderId="0"/>
    <xf numFmtId="0" fontId="127" fillId="0" borderId="0" applyNumberFormat="0" applyFill="0" applyBorder="0" applyAlignment="0" applyProtection="0">
      <alignment vertical="center"/>
    </xf>
    <xf numFmtId="0" fontId="91" fillId="0" borderId="0">
      <alignment vertical="center"/>
    </xf>
    <xf numFmtId="0" fontId="91" fillId="0" borderId="0">
      <alignment vertical="center"/>
    </xf>
    <xf numFmtId="0" fontId="91" fillId="0" borderId="0">
      <alignment vertical="center"/>
    </xf>
    <xf numFmtId="0" fontId="132" fillId="26" borderId="0" applyNumberFormat="0" applyBorder="0" applyAlignment="0" applyProtection="0">
      <alignment vertical="center"/>
    </xf>
    <xf numFmtId="0" fontId="132" fillId="27" borderId="0" applyNumberFormat="0" applyBorder="0" applyAlignment="0" applyProtection="0">
      <alignment vertical="center"/>
    </xf>
    <xf numFmtId="0" fontId="132" fillId="28" borderId="0" applyNumberFormat="0" applyBorder="0" applyAlignment="0" applyProtection="0">
      <alignment vertical="center"/>
    </xf>
    <xf numFmtId="0" fontId="132" fillId="29" borderId="0" applyNumberFormat="0" applyBorder="0" applyAlignment="0" applyProtection="0">
      <alignment vertical="center"/>
    </xf>
    <xf numFmtId="0" fontId="132" fillId="47" borderId="0" applyNumberFormat="0" applyBorder="0" applyAlignment="0" applyProtection="0">
      <alignment vertical="center"/>
    </xf>
    <xf numFmtId="0" fontId="132" fillId="48" borderId="0" applyNumberFormat="0" applyBorder="0" applyAlignment="0" applyProtection="0">
      <alignment vertical="center"/>
    </xf>
    <xf numFmtId="0" fontId="132" fillId="49" borderId="0" applyNumberFormat="0" applyBorder="0" applyAlignment="0" applyProtection="0">
      <alignment vertical="center"/>
    </xf>
    <xf numFmtId="0" fontId="132" fillId="50" borderId="0" applyNumberFormat="0" applyBorder="0" applyAlignment="0" applyProtection="0">
      <alignment vertical="center"/>
    </xf>
    <xf numFmtId="0" fontId="132" fillId="30" borderId="0" applyNumberFormat="0" applyBorder="0" applyAlignment="0" applyProtection="0">
      <alignment vertical="center"/>
    </xf>
    <xf numFmtId="0" fontId="132" fillId="29" borderId="0" applyNumberFormat="0" applyBorder="0" applyAlignment="0" applyProtection="0">
      <alignment vertical="center"/>
    </xf>
    <xf numFmtId="0" fontId="132" fillId="49" borderId="0" applyNumberFormat="0" applyBorder="0" applyAlignment="0" applyProtection="0">
      <alignment vertical="center"/>
    </xf>
    <xf numFmtId="0" fontId="132" fillId="51" borderId="0" applyNumberFormat="0" applyBorder="0" applyAlignment="0" applyProtection="0">
      <alignment vertical="center"/>
    </xf>
    <xf numFmtId="0" fontId="133" fillId="52" borderId="0" applyNumberFormat="0" applyBorder="0" applyAlignment="0" applyProtection="0">
      <alignment vertical="center"/>
    </xf>
    <xf numFmtId="0" fontId="133" fillId="50" borderId="0" applyNumberFormat="0" applyBorder="0" applyAlignment="0" applyProtection="0">
      <alignment vertical="center"/>
    </xf>
    <xf numFmtId="0" fontId="133" fillId="30" borderId="0" applyNumberFormat="0" applyBorder="0" applyAlignment="0" applyProtection="0">
      <alignment vertical="center"/>
    </xf>
    <xf numFmtId="0" fontId="133" fillId="31" borderId="0" applyNumberFormat="0" applyBorder="0" applyAlignment="0" applyProtection="0">
      <alignment vertical="center"/>
    </xf>
    <xf numFmtId="0" fontId="133" fillId="53" borderId="0" applyNumberFormat="0" applyBorder="0" applyAlignment="0" applyProtection="0">
      <alignment vertical="center"/>
    </xf>
    <xf numFmtId="0" fontId="133" fillId="32" borderId="0" applyNumberFormat="0" applyBorder="0" applyAlignment="0" applyProtection="0">
      <alignment vertical="center"/>
    </xf>
    <xf numFmtId="0" fontId="140" fillId="58" borderId="25" applyNumberFormat="0" applyAlignment="0" applyProtection="0">
      <alignment vertical="center"/>
    </xf>
    <xf numFmtId="0" fontId="139" fillId="0" borderId="26" applyNumberFormat="0" applyFill="0" applyAlignment="0" applyProtection="0">
      <alignment vertical="center"/>
    </xf>
    <xf numFmtId="0" fontId="91" fillId="59" borderId="27" applyNumberFormat="0" applyFont="0" applyAlignment="0" applyProtection="0">
      <alignment vertical="center"/>
    </xf>
    <xf numFmtId="0" fontId="134" fillId="0" borderId="0" applyNumberFormat="0" applyFill="0" applyBorder="0" applyAlignment="0" applyProtection="0">
      <alignment vertical="center"/>
    </xf>
    <xf numFmtId="0" fontId="135" fillId="0" borderId="28" applyNumberFormat="0" applyFill="0" applyAlignment="0" applyProtection="0">
      <alignment vertical="center"/>
    </xf>
    <xf numFmtId="0" fontId="136" fillId="0" borderId="29" applyNumberFormat="0" applyFill="0" applyAlignment="0" applyProtection="0">
      <alignment vertical="center"/>
    </xf>
    <xf numFmtId="0" fontId="137" fillId="0" borderId="30" applyNumberFormat="0" applyFill="0" applyAlignment="0" applyProtection="0">
      <alignment vertical="center"/>
    </xf>
    <xf numFmtId="0" fontId="137" fillId="0" borderId="0" applyNumberFormat="0" applyFill="0" applyBorder="0" applyAlignment="0" applyProtection="0">
      <alignment vertical="center"/>
    </xf>
    <xf numFmtId="0" fontId="138" fillId="27" borderId="0" applyNumberFormat="0" applyBorder="0" applyAlignment="0" applyProtection="0">
      <alignment vertical="center"/>
    </xf>
    <xf numFmtId="0" fontId="145" fillId="57" borderId="0" applyNumberFormat="0" applyBorder="0" applyAlignment="0" applyProtection="0">
      <alignment vertical="center"/>
    </xf>
    <xf numFmtId="0" fontId="141" fillId="60" borderId="31" applyNumberFormat="0" applyAlignment="0" applyProtection="0">
      <alignment vertical="center"/>
    </xf>
    <xf numFmtId="0" fontId="133" fillId="61" borderId="0" applyNumberFormat="0" applyBorder="0" applyAlignment="0" applyProtection="0">
      <alignment vertical="center"/>
    </xf>
    <xf numFmtId="0" fontId="133" fillId="62" borderId="0" applyNumberFormat="0" applyBorder="0" applyAlignment="0" applyProtection="0">
      <alignment vertical="center"/>
    </xf>
    <xf numFmtId="0" fontId="133" fillId="63" borderId="0" applyNumberFormat="0" applyBorder="0" applyAlignment="0" applyProtection="0">
      <alignment vertical="center"/>
    </xf>
    <xf numFmtId="0" fontId="133" fillId="31" borderId="0" applyNumberFormat="0" applyBorder="0" applyAlignment="0" applyProtection="0">
      <alignment vertical="center"/>
    </xf>
    <xf numFmtId="0" fontId="133" fillId="53" borderId="0" applyNumberFormat="0" applyBorder="0" applyAlignment="0" applyProtection="0">
      <alignment vertical="center"/>
    </xf>
    <xf numFmtId="0" fontId="133" fillId="64" borderId="0" applyNumberFormat="0" applyBorder="0" applyAlignment="0" applyProtection="0">
      <alignment vertical="center"/>
    </xf>
    <xf numFmtId="0" fontId="144" fillId="0" borderId="32" applyNumberFormat="0" applyFill="0" applyAlignment="0" applyProtection="0">
      <alignment vertical="center"/>
    </xf>
    <xf numFmtId="0" fontId="142" fillId="0" borderId="0" applyNumberFormat="0" applyFill="0" applyBorder="0" applyAlignment="0" applyProtection="0">
      <alignment vertical="center"/>
    </xf>
    <xf numFmtId="0" fontId="147" fillId="48" borderId="25" applyNumberFormat="0" applyAlignment="0" applyProtection="0">
      <alignment vertical="center"/>
    </xf>
    <xf numFmtId="0" fontId="146" fillId="58" borderId="33" applyNumberFormat="0" applyAlignment="0" applyProtection="0">
      <alignment vertical="center"/>
    </xf>
    <xf numFmtId="0" fontId="143" fillId="0" borderId="0" applyNumberFormat="0" applyFill="0" applyBorder="0" applyAlignment="0" applyProtection="0">
      <alignment vertical="center"/>
    </xf>
    <xf numFmtId="213" fontId="149" fillId="0" borderId="0"/>
    <xf numFmtId="213" fontId="27" fillId="0" borderId="0"/>
    <xf numFmtId="213" fontId="7" fillId="0" borderId="0"/>
    <xf numFmtId="213" fontId="7" fillId="0" borderId="0"/>
    <xf numFmtId="213" fontId="7" fillId="0" borderId="0"/>
    <xf numFmtId="214" fontId="150" fillId="0" borderId="0">
      <alignment vertical="center"/>
    </xf>
    <xf numFmtId="0" fontId="21" fillId="0" borderId="0"/>
    <xf numFmtId="0" fontId="2" fillId="0" borderId="0"/>
    <xf numFmtId="0" fontId="151" fillId="0" borderId="0"/>
    <xf numFmtId="0" fontId="151" fillId="0" borderId="0"/>
  </cellStyleXfs>
  <cellXfs count="128">
    <xf numFmtId="0" fontId="0" fillId="0" borderId="0" xfId="0"/>
    <xf numFmtId="0" fontId="3" fillId="2" borderId="0" xfId="3" applyFont="1" applyFill="1" applyAlignment="1">
      <alignment horizontal="center"/>
    </xf>
    <xf numFmtId="0" fontId="2" fillId="2" borderId="0" xfId="2" applyFont="1" applyFill="1"/>
    <xf numFmtId="0" fontId="8" fillId="2" borderId="0" xfId="0" applyFont="1" applyFill="1"/>
    <xf numFmtId="0" fontId="11" fillId="2" borderId="0" xfId="2" applyFont="1" applyFill="1"/>
    <xf numFmtId="0" fontId="5" fillId="2" borderId="0" xfId="3" applyFont="1" applyFill="1" applyAlignment="1">
      <alignment horizontal="center"/>
    </xf>
    <xf numFmtId="0" fontId="9" fillId="2" borderId="0" xfId="2" applyFont="1" applyFill="1" applyAlignment="1">
      <alignment horizontal="center" vertical="center"/>
    </xf>
    <xf numFmtId="2" fontId="9" fillId="2" borderId="0" xfId="1" applyNumberFormat="1" applyFont="1" applyFill="1" applyAlignment="1">
      <alignment horizontal="center" vertical="center"/>
    </xf>
    <xf numFmtId="0" fontId="17" fillId="2" borderId="0" xfId="2" applyFont="1" applyFill="1"/>
    <xf numFmtId="167" fontId="17" fillId="2" borderId="0" xfId="2" applyNumberFormat="1" applyFont="1" applyFill="1"/>
    <xf numFmtId="0" fontId="6" fillId="2" borderId="0" xfId="1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5" fillId="2" borderId="0" xfId="3" applyFont="1" applyFill="1" applyAlignment="1">
      <alignment horizontal="center" vertical="center"/>
    </xf>
    <xf numFmtId="3" fontId="5" fillId="2" borderId="0" xfId="3" applyNumberFormat="1" applyFont="1" applyFill="1" applyAlignment="1">
      <alignment horizontal="center"/>
    </xf>
    <xf numFmtId="167" fontId="7" fillId="2" borderId="0" xfId="1" applyNumberFormat="1" applyFont="1" applyFill="1" applyAlignment="1">
      <alignment horizontal="center"/>
    </xf>
    <xf numFmtId="0" fontId="7" fillId="2" borderId="0" xfId="1" applyFont="1" applyFill="1" applyAlignment="1">
      <alignment horizontal="center"/>
    </xf>
    <xf numFmtId="0" fontId="5" fillId="2" borderId="0" xfId="1" applyFont="1" applyFill="1" applyAlignment="1">
      <alignment horizontal="center" vertical="top" wrapText="1"/>
    </xf>
    <xf numFmtId="167" fontId="3" fillId="2" borderId="0" xfId="3" applyNumberFormat="1" applyFont="1" applyFill="1" applyAlignment="1">
      <alignment horizontal="center"/>
    </xf>
    <xf numFmtId="0" fontId="17" fillId="2" borderId="0" xfId="0" applyFont="1" applyFill="1"/>
    <xf numFmtId="0" fontId="19" fillId="2" borderId="0" xfId="1" applyFont="1" applyFill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10" fillId="2" borderId="0" xfId="2" applyFont="1" applyFill="1"/>
    <xf numFmtId="2" fontId="2" fillId="2" borderId="0" xfId="2" applyNumberFormat="1" applyFont="1" applyFill="1" applyAlignment="1">
      <alignment horizontal="center"/>
    </xf>
    <xf numFmtId="0" fontId="10" fillId="2" borderId="0" xfId="2" applyFont="1" applyFill="1" applyAlignment="1">
      <alignment horizontal="left"/>
    </xf>
    <xf numFmtId="0" fontId="2" fillId="2" borderId="0" xfId="2" applyFont="1" applyFill="1" applyAlignment="1">
      <alignment vertical="center" wrapText="1"/>
    </xf>
    <xf numFmtId="0" fontId="4" fillId="2" borderId="0" xfId="2" applyFont="1" applyFill="1" applyAlignment="1">
      <alignment horizontal="right"/>
    </xf>
    <xf numFmtId="166" fontId="22" fillId="2" borderId="0" xfId="2" applyNumberFormat="1" applyFont="1" applyFill="1" applyAlignment="1">
      <alignment horizontal="left"/>
    </xf>
    <xf numFmtId="0" fontId="22" fillId="2" borderId="0" xfId="1" applyFont="1" applyFill="1" applyAlignment="1">
      <alignment horizontal="left" vertical="top" wrapText="1"/>
    </xf>
    <xf numFmtId="43" fontId="13" fillId="2" borderId="0" xfId="7" applyFont="1" applyFill="1" applyAlignment="1">
      <alignment horizontal="left"/>
    </xf>
    <xf numFmtId="1" fontId="23" fillId="2" borderId="1" xfId="0" applyNumberFormat="1" applyFont="1" applyFill="1" applyBorder="1" applyAlignment="1">
      <alignment horizontal="center" vertical="center"/>
    </xf>
    <xf numFmtId="0" fontId="14" fillId="2" borderId="0" xfId="2" applyFont="1" applyFill="1" applyAlignment="1">
      <alignment horizontal="left" wrapText="1"/>
    </xf>
    <xf numFmtId="0" fontId="24" fillId="2" borderId="0" xfId="2" applyFont="1" applyFill="1"/>
    <xf numFmtId="2" fontId="25" fillId="2" borderId="1" xfId="1" applyNumberFormat="1" applyFont="1" applyFill="1" applyBorder="1" applyAlignment="1">
      <alignment horizontal="center" vertical="center"/>
    </xf>
    <xf numFmtId="0" fontId="13" fillId="2" borderId="0" xfId="3" applyFont="1" applyFill="1" applyAlignment="1">
      <alignment horizontal="center"/>
    </xf>
    <xf numFmtId="3" fontId="3" fillId="2" borderId="0" xfId="3" applyNumberFormat="1" applyFont="1" applyFill="1" applyAlignment="1">
      <alignment horizontal="left"/>
    </xf>
    <xf numFmtId="0" fontId="4" fillId="2" borderId="0" xfId="2" applyFont="1" applyFill="1" applyAlignment="1">
      <alignment horizontal="left" vertical="center"/>
    </xf>
    <xf numFmtId="0" fontId="9" fillId="2" borderId="0" xfId="1" applyFont="1" applyFill="1" applyAlignment="1">
      <alignment horizontal="center" vertical="center"/>
    </xf>
    <xf numFmtId="0" fontId="3" fillId="2" borderId="0" xfId="2" applyFont="1" applyFill="1" applyAlignment="1">
      <alignment horizontal="center"/>
    </xf>
    <xf numFmtId="1" fontId="25" fillId="2" borderId="1" xfId="1" applyNumberFormat="1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vertical="center"/>
    </xf>
    <xf numFmtId="1" fontId="25" fillId="2" borderId="1" xfId="0" applyNumberFormat="1" applyFont="1" applyFill="1" applyBorder="1" applyAlignment="1">
      <alignment horizontal="center" vertical="center"/>
    </xf>
    <xf numFmtId="166" fontId="13" fillId="2" borderId="0" xfId="2" applyNumberFormat="1" applyFont="1" applyFill="1" applyAlignment="1">
      <alignment horizontal="left"/>
    </xf>
    <xf numFmtId="2" fontId="22" fillId="2" borderId="0" xfId="3" applyNumberFormat="1" applyFont="1" applyFill="1" applyAlignment="1">
      <alignment horizontal="center"/>
    </xf>
    <xf numFmtId="0" fontId="12" fillId="2" borderId="0" xfId="2" applyFont="1" applyFill="1" applyAlignment="1">
      <alignment horizontal="left"/>
    </xf>
    <xf numFmtId="0" fontId="2" fillId="2" borderId="0" xfId="2" applyFont="1" applyFill="1" applyAlignment="1">
      <alignment horizontal="left" vertical="center"/>
    </xf>
    <xf numFmtId="0" fontId="18" fillId="2" borderId="0" xfId="0" applyFont="1" applyFill="1" applyAlignment="1">
      <alignment vertical="center"/>
    </xf>
    <xf numFmtId="0" fontId="2" fillId="2" borderId="0" xfId="2" applyFont="1" applyFill="1" applyAlignment="1">
      <alignment vertical="center"/>
    </xf>
    <xf numFmtId="0" fontId="4" fillId="2" borderId="0" xfId="2" applyFont="1" applyFill="1" applyAlignment="1">
      <alignment vertical="center"/>
    </xf>
    <xf numFmtId="0" fontId="14" fillId="2" borderId="0" xfId="2" applyFont="1" applyFill="1" applyAlignment="1">
      <alignment horizontal="left" vertical="center"/>
    </xf>
    <xf numFmtId="0" fontId="2" fillId="44" borderId="1" xfId="2" applyFont="1" applyFill="1" applyBorder="1" applyAlignment="1">
      <alignment horizontal="center" vertical="center"/>
    </xf>
    <xf numFmtId="0" fontId="2" fillId="44" borderId="1" xfId="2" applyFont="1" applyFill="1" applyBorder="1" applyAlignment="1">
      <alignment horizontal="center" vertical="center" wrapText="1"/>
    </xf>
    <xf numFmtId="0" fontId="2" fillId="44" borderId="1" xfId="1" applyFont="1" applyFill="1" applyBorder="1" applyAlignment="1">
      <alignment horizontal="center" vertical="center"/>
    </xf>
    <xf numFmtId="0" fontId="2" fillId="44" borderId="2" xfId="1" applyFont="1" applyFill="1" applyBorder="1" applyAlignment="1">
      <alignment horizontal="center" vertical="center"/>
    </xf>
    <xf numFmtId="2" fontId="2" fillId="44" borderId="1" xfId="1" applyNumberFormat="1" applyFont="1" applyFill="1" applyBorder="1" applyAlignment="1">
      <alignment horizontal="center" vertical="center"/>
    </xf>
    <xf numFmtId="2" fontId="2" fillId="44" borderId="1" xfId="1" applyNumberFormat="1" applyFont="1" applyFill="1" applyBorder="1" applyAlignment="1">
      <alignment horizontal="center" vertical="center" wrapText="1"/>
    </xf>
    <xf numFmtId="0" fontId="85" fillId="0" borderId="0" xfId="5" applyFont="1">
      <alignment vertical="center"/>
    </xf>
    <xf numFmtId="0" fontId="85" fillId="2" borderId="0" xfId="5" applyFont="1" applyFill="1">
      <alignment vertical="center"/>
    </xf>
    <xf numFmtId="0" fontId="86" fillId="0" borderId="1" xfId="0" applyFont="1" applyBorder="1"/>
    <xf numFmtId="0" fontId="14" fillId="2" borderId="0" xfId="2" applyFont="1" applyFill="1" applyAlignment="1">
      <alignment horizontal="left" vertical="center" wrapText="1"/>
    </xf>
    <xf numFmtId="2" fontId="14" fillId="2" borderId="0" xfId="2" applyNumberFormat="1" applyFont="1" applyFill="1" applyAlignment="1">
      <alignment horizontal="center"/>
    </xf>
    <xf numFmtId="0" fontId="14" fillId="2" borderId="0" xfId="2" applyFont="1" applyFill="1" applyAlignment="1">
      <alignment horizontal="center" vertical="center"/>
    </xf>
    <xf numFmtId="0" fontId="87" fillId="2" borderId="0" xfId="2" applyFont="1" applyFill="1"/>
    <xf numFmtId="0" fontId="87" fillId="2" borderId="0" xfId="2" applyFont="1" applyFill="1" applyAlignment="1">
      <alignment horizontal="left" vertical="center"/>
    </xf>
    <xf numFmtId="0" fontId="87" fillId="2" borderId="0" xfId="2" applyFont="1" applyFill="1" applyAlignment="1">
      <alignment vertical="center"/>
    </xf>
    <xf numFmtId="0" fontId="24" fillId="2" borderId="0" xfId="2" applyFont="1" applyFill="1" applyAlignment="1">
      <alignment horizontal="left" vertical="center"/>
    </xf>
    <xf numFmtId="2" fontId="87" fillId="2" borderId="0" xfId="2" applyNumberFormat="1" applyFont="1" applyFill="1" applyAlignment="1">
      <alignment horizontal="left" vertical="top" wrapText="1"/>
    </xf>
    <xf numFmtId="2" fontId="24" fillId="2" borderId="0" xfId="2" applyNumberFormat="1" applyFont="1" applyFill="1" applyAlignment="1">
      <alignment horizontal="center"/>
    </xf>
    <xf numFmtId="0" fontId="22" fillId="2" borderId="0" xfId="2" applyFont="1" applyFill="1" applyAlignment="1">
      <alignment horizontal="left" vertical="center"/>
    </xf>
    <xf numFmtId="0" fontId="24" fillId="2" borderId="0" xfId="2" applyFont="1" applyFill="1" applyAlignment="1">
      <alignment vertical="center" wrapText="1"/>
    </xf>
    <xf numFmtId="0" fontId="14" fillId="2" borderId="0" xfId="2" applyFont="1" applyFill="1"/>
    <xf numFmtId="0" fontId="85" fillId="46" borderId="1" xfId="5" applyFont="1" applyFill="1" applyBorder="1">
      <alignment vertical="center"/>
    </xf>
    <xf numFmtId="0" fontId="85" fillId="2" borderId="1" xfId="5" applyFont="1" applyFill="1" applyBorder="1">
      <alignment vertical="center"/>
    </xf>
    <xf numFmtId="0" fontId="81" fillId="46" borderId="1" xfId="0" applyFont="1" applyFill="1" applyBorder="1"/>
    <xf numFmtId="0" fontId="81" fillId="46" borderId="1" xfId="0" applyFont="1" applyFill="1" applyBorder="1" applyAlignment="1">
      <alignment horizontal="center"/>
    </xf>
    <xf numFmtId="0" fontId="89" fillId="46" borderId="1" xfId="5" applyFont="1" applyFill="1" applyBorder="1">
      <alignment vertical="center"/>
    </xf>
    <xf numFmtId="0" fontId="89" fillId="2" borderId="1" xfId="5" applyFont="1" applyFill="1" applyBorder="1">
      <alignment vertical="center"/>
    </xf>
    <xf numFmtId="0" fontId="0" fillId="0" borderId="20" xfId="0" applyBorder="1"/>
    <xf numFmtId="0" fontId="86" fillId="0" borderId="20" xfId="0" applyFont="1" applyBorder="1"/>
    <xf numFmtId="1" fontId="0" fillId="0" borderId="20" xfId="0" applyNumberFormat="1" applyBorder="1" applyAlignment="1">
      <alignment horizontal="center"/>
    </xf>
    <xf numFmtId="0" fontId="85" fillId="2" borderId="20" xfId="5" applyFont="1" applyFill="1" applyBorder="1">
      <alignment vertical="center"/>
    </xf>
    <xf numFmtId="169" fontId="24" fillId="2" borderId="0" xfId="2" applyNumberFormat="1" applyFont="1" applyFill="1" applyAlignment="1">
      <alignment horizontal="center"/>
    </xf>
    <xf numFmtId="0" fontId="8" fillId="2" borderId="0" xfId="0" applyFont="1" applyFill="1" applyAlignment="1">
      <alignment horizontal="left"/>
    </xf>
    <xf numFmtId="2" fontId="2" fillId="45" borderId="1" xfId="1" applyNumberFormat="1" applyFont="1" applyFill="1" applyBorder="1" applyAlignment="1">
      <alignment horizontal="center" vertical="center"/>
    </xf>
    <xf numFmtId="43" fontId="24" fillId="2" borderId="0" xfId="7" applyFont="1" applyFill="1"/>
    <xf numFmtId="169" fontId="24" fillId="2" borderId="0" xfId="2" applyNumberFormat="1" applyFont="1" applyFill="1"/>
    <xf numFmtId="0" fontId="24" fillId="2" borderId="0" xfId="2" applyFont="1" applyFill="1" applyAlignment="1">
      <alignment horizontal="left" vertical="center" wrapText="1"/>
    </xf>
    <xf numFmtId="167" fontId="25" fillId="2" borderId="1" xfId="0" applyNumberFormat="1" applyFont="1" applyFill="1" applyBorder="1" applyAlignment="1">
      <alignment horizontal="center" vertical="center"/>
    </xf>
    <xf numFmtId="43" fontId="25" fillId="2" borderId="2" xfId="7" applyFont="1" applyFill="1" applyBorder="1" applyAlignment="1">
      <alignment horizontal="center" vertical="center"/>
    </xf>
    <xf numFmtId="198" fontId="25" fillId="2" borderId="0" xfId="7" applyNumberFormat="1" applyFont="1" applyFill="1" applyAlignment="1">
      <alignment horizontal="center" vertical="center"/>
    </xf>
    <xf numFmtId="168" fontId="25" fillId="2" borderId="0" xfId="1" applyNumberFormat="1" applyFont="1" applyFill="1" applyAlignment="1">
      <alignment horizontal="center" vertical="center"/>
    </xf>
    <xf numFmtId="2" fontId="25" fillId="2" borderId="1" xfId="1" applyNumberFormat="1" applyFont="1" applyFill="1" applyBorder="1" applyAlignment="1">
      <alignment horizontal="center" vertical="center" wrapText="1"/>
    </xf>
    <xf numFmtId="43" fontId="5" fillId="2" borderId="0" xfId="1" applyNumberFormat="1" applyFont="1" applyFill="1" applyAlignment="1">
      <alignment horizontal="center" vertical="top" wrapText="1"/>
    </xf>
    <xf numFmtId="0" fontId="4" fillId="44" borderId="2" xfId="1" applyFont="1" applyFill="1" applyBorder="1" applyAlignment="1">
      <alignment horizontal="center" vertical="center"/>
    </xf>
    <xf numFmtId="168" fontId="25" fillId="2" borderId="1" xfId="1" applyNumberFormat="1" applyFont="1" applyFill="1" applyBorder="1" applyAlignment="1">
      <alignment horizontal="center" vertical="center" wrapText="1"/>
    </xf>
    <xf numFmtId="212" fontId="87" fillId="2" borderId="0" xfId="2" applyNumberFormat="1" applyFont="1" applyFill="1" applyAlignment="1">
      <alignment vertical="center"/>
    </xf>
    <xf numFmtId="0" fontId="88" fillId="2" borderId="0" xfId="2" applyFont="1" applyFill="1"/>
    <xf numFmtId="2" fontId="23" fillId="2" borderId="1" xfId="0" applyNumberFormat="1" applyFont="1" applyFill="1" applyBorder="1" applyAlignment="1">
      <alignment horizontal="center" vertical="center"/>
    </xf>
    <xf numFmtId="1" fontId="14" fillId="2" borderId="0" xfId="2" applyNumberFormat="1" applyFont="1" applyFill="1" applyAlignment="1">
      <alignment horizontal="left" vertical="top" wrapText="1"/>
    </xf>
    <xf numFmtId="2" fontId="7" fillId="2" borderId="0" xfId="1" applyNumberFormat="1" applyFont="1" applyFill="1" applyAlignment="1">
      <alignment horizontal="center"/>
    </xf>
    <xf numFmtId="165" fontId="14" fillId="2" borderId="0" xfId="2" applyNumberFormat="1" applyFont="1" applyFill="1" applyAlignment="1">
      <alignment horizontal="center" vertical="center"/>
    </xf>
    <xf numFmtId="0" fontId="8" fillId="0" borderId="0" xfId="0" applyFont="1" applyAlignment="1">
      <alignment horizontal="center"/>
    </xf>
    <xf numFmtId="166" fontId="5" fillId="2" borderId="0" xfId="2" applyNumberFormat="1" applyFont="1" applyFill="1" applyAlignment="1">
      <alignment horizontal="left"/>
    </xf>
    <xf numFmtId="0" fontId="8" fillId="0" borderId="0" xfId="0" applyFont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2" fontId="25" fillId="2" borderId="1" xfId="7" applyNumberFormat="1" applyFont="1" applyFill="1" applyBorder="1" applyAlignment="1">
      <alignment horizontal="center" vertical="center"/>
    </xf>
    <xf numFmtId="215" fontId="23" fillId="2" borderId="1" xfId="0" applyNumberFormat="1" applyFont="1" applyFill="1" applyBorder="1" applyAlignment="1">
      <alignment horizontal="center" vertical="center"/>
    </xf>
    <xf numFmtId="0" fontId="89" fillId="2" borderId="0" xfId="5" applyFont="1" applyFill="1">
      <alignment vertical="center"/>
    </xf>
    <xf numFmtId="1" fontId="85" fillId="2" borderId="0" xfId="5" applyNumberFormat="1" applyFont="1" applyFill="1">
      <alignment vertical="center"/>
    </xf>
    <xf numFmtId="0" fontId="0" fillId="0" borderId="1" xfId="0" applyBorder="1" applyAlignment="1">
      <alignment horizontal="center" vertical="center"/>
    </xf>
    <xf numFmtId="0" fontId="25" fillId="2" borderId="1" xfId="7" applyNumberFormat="1" applyFont="1" applyFill="1" applyBorder="1" applyAlignment="1">
      <alignment horizontal="center" vertical="center"/>
    </xf>
    <xf numFmtId="0" fontId="25" fillId="2" borderId="1" xfId="1" applyFont="1" applyFill="1" applyBorder="1" applyAlignment="1">
      <alignment horizontal="center" vertical="center"/>
    </xf>
    <xf numFmtId="1" fontId="25" fillId="0" borderId="1" xfId="1" applyNumberFormat="1" applyFont="1" applyBorder="1" applyAlignment="1">
      <alignment horizontal="center" vertical="center" wrapText="1"/>
    </xf>
    <xf numFmtId="0" fontId="13" fillId="2" borderId="0" xfId="1" applyFont="1" applyFill="1" applyAlignment="1">
      <alignment horizontal="left" vertical="top" wrapText="1"/>
    </xf>
    <xf numFmtId="2" fontId="25" fillId="0" borderId="1" xfId="1" applyNumberFormat="1" applyFont="1" applyBorder="1" applyAlignment="1">
      <alignment horizontal="center" vertical="center"/>
    </xf>
    <xf numFmtId="0" fontId="4" fillId="45" borderId="2" xfId="1" applyFont="1" applyFill="1" applyBorder="1" applyAlignment="1">
      <alignment horizontal="center" vertical="center"/>
    </xf>
    <xf numFmtId="0" fontId="2" fillId="45" borderId="2" xfId="1" applyFont="1" applyFill="1" applyBorder="1" applyAlignment="1">
      <alignment horizontal="center" vertical="center"/>
    </xf>
    <xf numFmtId="0" fontId="24" fillId="2" borderId="0" xfId="2" applyFont="1" applyFill="1" applyAlignment="1">
      <alignment horizontal="left" vertical="center" wrapText="1"/>
    </xf>
    <xf numFmtId="0" fontId="9" fillId="2" borderId="0" xfId="1" applyFont="1" applyFill="1" applyAlignment="1">
      <alignment horizontal="center" vertical="center" wrapText="1"/>
    </xf>
    <xf numFmtId="0" fontId="9" fillId="2" borderId="0" xfId="1" applyFont="1" applyFill="1" applyAlignment="1">
      <alignment horizontal="center" vertical="center"/>
    </xf>
    <xf numFmtId="0" fontId="3" fillId="2" borderId="0" xfId="2" applyFont="1" applyFill="1" applyAlignment="1">
      <alignment horizontal="center"/>
    </xf>
    <xf numFmtId="0" fontId="152" fillId="2" borderId="0" xfId="0" applyFont="1" applyFill="1" applyAlignment="1">
      <alignment horizontal="left"/>
    </xf>
    <xf numFmtId="0" fontId="14" fillId="2" borderId="0" xfId="2" applyFont="1" applyFill="1" applyAlignment="1">
      <alignment horizontal="left" vertical="center" wrapText="1"/>
    </xf>
    <xf numFmtId="0" fontId="22" fillId="2" borderId="0" xfId="2" applyFont="1" applyFill="1" applyAlignment="1">
      <alignment horizontal="left" vertical="center"/>
    </xf>
    <xf numFmtId="0" fontId="23" fillId="2" borderId="2" xfId="0" applyFont="1" applyFill="1" applyBorder="1" applyAlignment="1">
      <alignment horizontal="center" vertical="center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148" fillId="2" borderId="0" xfId="0" applyFont="1" applyFill="1" applyAlignment="1">
      <alignment horizontal="left"/>
    </xf>
  </cellXfs>
  <cellStyles count="3729">
    <cellStyle name="_05KPI-LPS 1222" xfId="8" xr:uid="{00000000-0005-0000-0000-000000000000}"/>
    <cellStyle name="_1331 MUV 金額最高明細2005.2.18" xfId="9" xr:uid="{00000000-0005-0000-0000-000001000000}"/>
    <cellStyle name="_1331 MUV 金額最高明細2005.2.18_IPS_Slowing Moving_07.18-05" xfId="10" xr:uid="{00000000-0005-0000-0000-000002000000}"/>
    <cellStyle name="_1331 MUV 金額最高明細2005.2.18_IPS_Slowing Moving_07.18-05_Weekly report (MM) 0722" xfId="11" xr:uid="{00000000-0005-0000-0000-000003000000}"/>
    <cellStyle name="_1331 MUV 金額最高明細2005.2.18_IPS_Slowing Moving_07.18-05_Weekly report (MM) 0812." xfId="12" xr:uid="{00000000-0005-0000-0000-000004000000}"/>
    <cellStyle name="_1331 MUV 金額最高明細2005.2.18_KPI-ISD 0311_111" xfId="13" xr:uid="{00000000-0005-0000-0000-000005000000}"/>
    <cellStyle name="_1331 MUV 金額最高明細2005.2.18_KPI-ISD 0311_111_NUBNSB for 0708" xfId="14" xr:uid="{00000000-0005-0000-0000-000006000000}"/>
    <cellStyle name="_1331 MUV 金額最高明細2005.2.18_KPI-ISD 0311_111_NUBNSB for 0708_Inventory 4 days 0802." xfId="15" xr:uid="{00000000-0005-0000-0000-000007000000}"/>
    <cellStyle name="_1331 MUV 金額最高明細2005.2.18_KPI-ISD 0311_111_NUBNSB for 0708_NUBNSB0726." xfId="16" xr:uid="{00000000-0005-0000-0000-000008000000}"/>
    <cellStyle name="_1331 MUV 金額最高明細2005.2.18_KPI-ISD 0311_111_NUBNSB for 0708_Weekly report (MM) 0722" xfId="17" xr:uid="{00000000-0005-0000-0000-000009000000}"/>
    <cellStyle name="_1331 MUV 金額最高明細2005.2.18_KPI-ISD 0311_111_NUBNSB for 0708_Weekly report (MM) 0812." xfId="18" xr:uid="{00000000-0005-0000-0000-00000A000000}"/>
    <cellStyle name="_1331 MUV 金額最高明細2005.2.18_NUBNSB for 0708" xfId="19" xr:uid="{00000000-0005-0000-0000-00000B000000}"/>
    <cellStyle name="_1331 MUV 金額最高明細2005.2.18_NUBNSB for 0708_Inventory 4 days 0802." xfId="20" xr:uid="{00000000-0005-0000-0000-00000C000000}"/>
    <cellStyle name="_1331 MUV 金額最高明細2005.2.18_NUBNSB for 0708_NUBNSB0726." xfId="21" xr:uid="{00000000-0005-0000-0000-00000D000000}"/>
    <cellStyle name="_1331 MUV 金額最高明細2005.2.18_NUBNSB for 0708_Weekly report (MM) 0722" xfId="22" xr:uid="{00000000-0005-0000-0000-00000E000000}"/>
    <cellStyle name="_1331 MUV 金額最高明細2005.2.18_NUBNSB for 0708_Weekly report (MM) 0812." xfId="23" xr:uid="{00000000-0005-0000-0000-00000F000000}"/>
    <cellStyle name="_1331 MUV 金額最高明細2005.2.18_OA IMD 04'05 Cost Review" xfId="24" xr:uid="{00000000-0005-0000-0000-000010000000}"/>
    <cellStyle name="_1331 MUV 金額最高明細2005.2.18_OA IMD 04'05 Cost Review 0502" xfId="25" xr:uid="{00000000-0005-0000-0000-000011000000}"/>
    <cellStyle name="_1331 MUV 金額最高明細2005.2.18_OA IMD 05'05 Cost Review" xfId="26" xr:uid="{00000000-0005-0000-0000-000012000000}"/>
    <cellStyle name="_1331 MUV 金額最高明細2005.2.18_OA IMD 06'05 Cost Review" xfId="27" xr:uid="{00000000-0005-0000-0000-000013000000}"/>
    <cellStyle name="_1331 MUV 金額最高明細2005.2.18_OA IMD 07'05 Cost Review" xfId="28" xr:uid="{00000000-0005-0000-0000-000014000000}"/>
    <cellStyle name="_1331 MUV 金額最高明細2005.2.18_OA IMD 08'05 Cost Review" xfId="29" xr:uid="{00000000-0005-0000-0000-000015000000}"/>
    <cellStyle name="_1331 MUV 金額最高明細2005.2.24" xfId="30" xr:uid="{00000000-0005-0000-0000-000016000000}"/>
    <cellStyle name="_1331 MUV 金額最高明細2005.2.24_IPS_Slowing Moving_07.18-05" xfId="31" xr:uid="{00000000-0005-0000-0000-000017000000}"/>
    <cellStyle name="_1331 MUV 金額最高明細2005.2.24_IPS_Slowing Moving_07.18-05_Weekly report (MM) 0722" xfId="32" xr:uid="{00000000-0005-0000-0000-000018000000}"/>
    <cellStyle name="_1331 MUV 金額最高明細2005.2.24_IPS_Slowing Moving_07.18-05_Weekly report (MM) 0812." xfId="33" xr:uid="{00000000-0005-0000-0000-000019000000}"/>
    <cellStyle name="_1331 MUV 金額最高明細2005.2.24_KPI-ISD 0311_111" xfId="34" xr:uid="{00000000-0005-0000-0000-00001A000000}"/>
    <cellStyle name="_1331 MUV 金額最高明細2005.2.24_KPI-ISD 0311_111_NUBNSB for 0708" xfId="35" xr:uid="{00000000-0005-0000-0000-00001B000000}"/>
    <cellStyle name="_1331 MUV 金額最高明細2005.2.24_KPI-ISD 0311_111_NUBNSB for 0708_Inventory 4 days 0802." xfId="36" xr:uid="{00000000-0005-0000-0000-00001C000000}"/>
    <cellStyle name="_1331 MUV 金額最高明細2005.2.24_KPI-ISD 0311_111_NUBNSB for 0708_NUBNSB0726." xfId="37" xr:uid="{00000000-0005-0000-0000-00001D000000}"/>
    <cellStyle name="_1331 MUV 金額最高明細2005.2.24_KPI-ISD 0311_111_NUBNSB for 0708_Weekly report (MM) 0722" xfId="38" xr:uid="{00000000-0005-0000-0000-00001E000000}"/>
    <cellStyle name="_1331 MUV 金額最高明細2005.2.24_KPI-ISD 0311_111_NUBNSB for 0708_Weekly report (MM) 0812." xfId="39" xr:uid="{00000000-0005-0000-0000-00001F000000}"/>
    <cellStyle name="_1331 MUV 金額最高明細2005.2.24_NUBNSB for 0708" xfId="40" xr:uid="{00000000-0005-0000-0000-000020000000}"/>
    <cellStyle name="_1331 MUV 金額最高明細2005.2.24_NUBNSB for 0708_Inventory 4 days 0802." xfId="41" xr:uid="{00000000-0005-0000-0000-000021000000}"/>
    <cellStyle name="_1331 MUV 金額最高明細2005.2.24_NUBNSB for 0708_NUBNSB0726." xfId="42" xr:uid="{00000000-0005-0000-0000-000022000000}"/>
    <cellStyle name="_1331 MUV 金額最高明細2005.2.24_NUBNSB for 0708_Weekly report (MM) 0722" xfId="43" xr:uid="{00000000-0005-0000-0000-000023000000}"/>
    <cellStyle name="_1331 MUV 金額最高明細2005.2.24_NUBNSB for 0708_Weekly report (MM) 0812." xfId="44" xr:uid="{00000000-0005-0000-0000-000024000000}"/>
    <cellStyle name="_1331 MUV 金額最高明細2005.2.24_OA IMD 04'05 Cost Review" xfId="45" xr:uid="{00000000-0005-0000-0000-000025000000}"/>
    <cellStyle name="_1331 MUV 金額最高明細2005.2.24_OA IMD 04'05 Cost Review 0502" xfId="46" xr:uid="{00000000-0005-0000-0000-000026000000}"/>
    <cellStyle name="_1331 MUV 金額最高明細2005.2.24_OA IMD 05'05 Cost Review" xfId="47" xr:uid="{00000000-0005-0000-0000-000027000000}"/>
    <cellStyle name="_1331 MUV 金額最高明細2005.2.24_OA IMD 06'05 Cost Review" xfId="48" xr:uid="{00000000-0005-0000-0000-000028000000}"/>
    <cellStyle name="_1331 MUV 金額最高明細2005.2.24_OA IMD 07'05 Cost Review" xfId="49" xr:uid="{00000000-0005-0000-0000-000029000000}"/>
    <cellStyle name="_1331 MUV 金額最高明細2005.2.24_OA IMD 08'05 Cost Review" xfId="50" xr:uid="{00000000-0005-0000-0000-00002A000000}"/>
    <cellStyle name="_A2  SLOW Moving--1221" xfId="51" xr:uid="{00000000-0005-0000-0000-00002B000000}"/>
    <cellStyle name="_A2 SLOW Moving--0110" xfId="52" xr:uid="{00000000-0005-0000-0000-00002C000000}"/>
    <cellStyle name="_A2 SLOW Moving--0117_1" xfId="53" xr:uid="{00000000-0005-0000-0000-00002D000000}"/>
    <cellStyle name="_A2 SLOW Moving--0131" xfId="54" xr:uid="{00000000-0005-0000-0000-00002E000000}"/>
    <cellStyle name="_A2 SLOW Moving-0930" xfId="55" xr:uid="{00000000-0005-0000-0000-00002F000000}"/>
    <cellStyle name="_A2 SLOW Moving-1016." xfId="56" xr:uid="{00000000-0005-0000-0000-000030000000}"/>
    <cellStyle name="_A2 SLOW Moving-1025" xfId="57" xr:uid="{00000000-0005-0000-0000-000031000000}"/>
    <cellStyle name="_A2 SLOW Moving-1030." xfId="58" xr:uid="{00000000-0005-0000-0000-000032000000}"/>
    <cellStyle name="_A2 SLOW Moving-1108." xfId="59" xr:uid="{00000000-0005-0000-0000-000033000000}"/>
    <cellStyle name="_A2 SLOW Moving-1116" xfId="60" xr:uid="{00000000-0005-0000-0000-000034000000}"/>
    <cellStyle name="_A2 SLOW Moving-1120" xfId="61" xr:uid="{00000000-0005-0000-0000-000035000000}"/>
    <cellStyle name="_A2 SLOW Moving--1130" xfId="62" xr:uid="{00000000-0005-0000-0000-000036000000}"/>
    <cellStyle name="_AOS 10.29" xfId="63" xr:uid="{00000000-0005-0000-0000-000037000000}"/>
    <cellStyle name="_AOS 1029" xfId="64" xr:uid="{00000000-0005-0000-0000-000038000000}"/>
    <cellStyle name="_AOS050218_1" xfId="65" xr:uid="{00000000-0005-0000-0000-000039000000}"/>
    <cellStyle name="_AOS050225" xfId="66" xr:uid="{00000000-0005-0000-0000-00003A000000}"/>
    <cellStyle name="_AOS050311" xfId="67" xr:uid="{00000000-0005-0000-0000-00003B000000}"/>
    <cellStyle name="_AOS-11-10" xfId="68" xr:uid="{00000000-0005-0000-0000-00003C000000}"/>
    <cellStyle name="_AOS-11-18" xfId="69" xr:uid="{00000000-0005-0000-0000-00003D000000}"/>
    <cellStyle name="_AOS-1-13" xfId="70" xr:uid="{00000000-0005-0000-0000-00003E000000}"/>
    <cellStyle name="_AOS-11-5" xfId="71" xr:uid="{00000000-0005-0000-0000-00003F000000}"/>
    <cellStyle name="_AOS-11-8" xfId="72" xr:uid="{00000000-0005-0000-0000-000040000000}"/>
    <cellStyle name="_AOS-1-20" xfId="73" xr:uid="{00000000-0005-0000-0000-000041000000}"/>
    <cellStyle name="_AOS-12-16.1" xfId="74" xr:uid="{00000000-0005-0000-0000-000042000000}"/>
    <cellStyle name="_AOS-12-24" xfId="75" xr:uid="{00000000-0005-0000-0000-000043000000}"/>
    <cellStyle name="_AOS-12-3" xfId="76" xr:uid="{00000000-0005-0000-0000-000044000000}"/>
    <cellStyle name="_AOS-1-27" xfId="77" xr:uid="{00000000-0005-0000-0000-000045000000}"/>
    <cellStyle name="_AOS-12-9" xfId="78" xr:uid="{00000000-0005-0000-0000-000046000000}"/>
    <cellStyle name="_AOS-1-7" xfId="79" xr:uid="{00000000-0005-0000-0000-000047000000}"/>
    <cellStyle name="_AOS-2-2" xfId="80" xr:uid="{00000000-0005-0000-0000-000048000000}"/>
    <cellStyle name="_Book1" xfId="81" xr:uid="{00000000-0005-0000-0000-000049000000}"/>
    <cellStyle name="_Book1_NUBNSB for 0708" xfId="82" xr:uid="{00000000-0005-0000-0000-00004A000000}"/>
    <cellStyle name="_Book1_NUBNSB for 0708_Inventory 4 days 0802." xfId="83" xr:uid="{00000000-0005-0000-0000-00004B000000}"/>
    <cellStyle name="_Book1_NUBNSB for 0708_NUBNSB0726." xfId="84" xr:uid="{00000000-0005-0000-0000-00004C000000}"/>
    <cellStyle name="_Book1_NUBNSB for 0708_Weekly report (MM) 0722" xfId="85" xr:uid="{00000000-0005-0000-0000-00004D000000}"/>
    <cellStyle name="_Book1_NUBNSB for 0708_Weekly report (MM) 0812." xfId="86" xr:uid="{00000000-0005-0000-0000-00004E000000}"/>
    <cellStyle name="_Critical item" xfId="87" xr:uid="{00000000-0005-0000-0000-00004F000000}"/>
    <cellStyle name="_Critical item-0902" xfId="88" xr:uid="{00000000-0005-0000-0000-000050000000}"/>
    <cellStyle name="_Daily AOS review Apr.14" xfId="89" xr:uid="{00000000-0005-0000-0000-000051000000}"/>
    <cellStyle name="_Daily AOS review Apr.21" xfId="90" xr:uid="{00000000-0005-0000-0000-000052000000}"/>
    <cellStyle name="_Daily AOS review Apr.28" xfId="91" xr:uid="{00000000-0005-0000-0000-000053000000}"/>
    <cellStyle name="_Daily AOS review Apr.7" xfId="92" xr:uid="{00000000-0005-0000-0000-000054000000}"/>
    <cellStyle name="_Daily AOS review Feb.09" xfId="93" xr:uid="{00000000-0005-0000-0000-000055000000}"/>
    <cellStyle name="_Daily AOS review Feb.16" xfId="94" xr:uid="{00000000-0005-0000-0000-000056000000}"/>
    <cellStyle name="_Daily AOS review Feb.23" xfId="95" xr:uid="{00000000-0005-0000-0000-000057000000}"/>
    <cellStyle name="_Daily AOS review Jan.6" xfId="96" xr:uid="{00000000-0005-0000-0000-000058000000}"/>
    <cellStyle name="_Daily AOS review Mar 03" xfId="97" xr:uid="{00000000-0005-0000-0000-000059000000}"/>
    <cellStyle name="_Daily AOS review Mar.24" xfId="98" xr:uid="{00000000-0005-0000-0000-00005A000000}"/>
    <cellStyle name="_Daily AOS review Mar.31" xfId="99" xr:uid="{00000000-0005-0000-0000-00005B000000}"/>
    <cellStyle name="_Daily AOS review Mar.9" xfId="100" xr:uid="{00000000-0005-0000-0000-00005C000000}"/>
    <cellStyle name="_IMG Inventory Analysis_Apr(0416)" xfId="101" xr:uid="{00000000-0005-0000-0000-00005D000000}"/>
    <cellStyle name="_IMG Inventory Analysis_Apr(0417)" xfId="102" xr:uid="{00000000-0005-0000-0000-00005E000000}"/>
    <cellStyle name="_IMG Inventory Analysis_Apr(0418)" xfId="103" xr:uid="{00000000-0005-0000-0000-00005F000000}"/>
    <cellStyle name="_IMG Inventory Analysis_Apr(0423)" xfId="104" xr:uid="{00000000-0005-0000-0000-000060000000}"/>
    <cellStyle name="_IMG Inventory Analysis_Feb(0223)" xfId="105" xr:uid="{00000000-0005-0000-0000-000061000000}"/>
    <cellStyle name="_IMG Inventory Analysis_Sep(0904)" xfId="106" xr:uid="{00000000-0005-0000-0000-000062000000}"/>
    <cellStyle name="_Inv slow moving monthly report 10.9-1" xfId="107" xr:uid="{00000000-0005-0000-0000-000063000000}"/>
    <cellStyle name="_Inv&amp; slow moving monthly report 1203" xfId="108" xr:uid="{00000000-0005-0000-0000-000064000000}"/>
    <cellStyle name="_Inventory 4 days 0108" xfId="109" xr:uid="{00000000-0005-0000-0000-000065000000}"/>
    <cellStyle name="_Inventory 4 days 03.02" xfId="110" xr:uid="{00000000-0005-0000-0000-000066000000}"/>
    <cellStyle name="_Inventory 4 days 04.05" xfId="111" xr:uid="{00000000-0005-0000-0000-000067000000}"/>
    <cellStyle name="_Inventory 4 days 04.30.05" xfId="112" xr:uid="{00000000-0005-0000-0000-000068000000}"/>
    <cellStyle name="_Inventory 4 days 06.1.05" xfId="113" xr:uid="{00000000-0005-0000-0000-000069000000}"/>
    <cellStyle name="_Inventory 4 days 0705" xfId="114" xr:uid="{00000000-0005-0000-0000-00006A000000}"/>
    <cellStyle name="_Inventory 4 days 0802." xfId="115" xr:uid="{00000000-0005-0000-0000-00006B000000}"/>
    <cellStyle name="_Inventory analysis for June" xfId="116" xr:uid="{00000000-0005-0000-0000-00006C000000}"/>
    <cellStyle name="_Inventory Analysis_End of Oct-04" xfId="117" xr:uid="{00000000-0005-0000-0000-00006D000000}"/>
    <cellStyle name="_Inventory Analysis_End of Sep-04" xfId="118" xr:uid="{00000000-0005-0000-0000-00006E000000}"/>
    <cellStyle name="_IPS_Slow Moving_03.31-05" xfId="119" xr:uid="{00000000-0005-0000-0000-00006F000000}"/>
    <cellStyle name="_IPS_Slow Moving_04.11-05" xfId="120" xr:uid="{00000000-0005-0000-0000-000070000000}"/>
    <cellStyle name="_IPS_Slow Moving_04.18-05" xfId="121" xr:uid="{00000000-0005-0000-0000-000071000000}"/>
    <cellStyle name="_IPS_Slow Moving_04.25-05" xfId="122" xr:uid="{00000000-0005-0000-0000-000072000000}"/>
    <cellStyle name="_IPS_Slow Moving_04.30-05" xfId="123" xr:uid="{00000000-0005-0000-0000-000073000000}"/>
    <cellStyle name="_IPS_Slow Moving_04.30-051" xfId="124" xr:uid="{00000000-0005-0000-0000-000074000000}"/>
    <cellStyle name="_IPS_Slow Moving_05.09-05" xfId="125" xr:uid="{00000000-0005-0000-0000-000075000000}"/>
    <cellStyle name="_IPS_Slow Moving_05.16-05" xfId="126" xr:uid="{00000000-0005-0000-0000-000076000000}"/>
    <cellStyle name="_IPS_Slow Moving_05.23-05" xfId="127" xr:uid="{00000000-0005-0000-0000-000077000000}"/>
    <cellStyle name="_IPS_Slow Moving_05.31-05" xfId="128" xr:uid="{00000000-0005-0000-0000-000078000000}"/>
    <cellStyle name="_IPS_Slow Moving_06.20-05" xfId="129" xr:uid="{00000000-0005-0000-0000-000079000000}"/>
    <cellStyle name="_IPS_Slowing Moving_06.30-05" xfId="130" xr:uid="{00000000-0005-0000-0000-00007A000000}"/>
    <cellStyle name="_IPS_Slowing Moving_07.12" xfId="131" xr:uid="{00000000-0005-0000-0000-00007B000000}"/>
    <cellStyle name="_IPS_Slowing Moving_07.18-05" xfId="132" xr:uid="{00000000-0005-0000-0000-00007C000000}"/>
    <cellStyle name="_IPS_Slowing Moving_07.25-05" xfId="133" xr:uid="{00000000-0005-0000-0000-00007D000000}"/>
    <cellStyle name="_ISD  Slow moving_03.14.05" xfId="134" xr:uid="{00000000-0005-0000-0000-00007E000000}"/>
    <cellStyle name="_ISD  Slow moving_03.21.05" xfId="135" xr:uid="{00000000-0005-0000-0000-00007F000000}"/>
    <cellStyle name="_ISD  Slow moving_03.28.05" xfId="136" xr:uid="{00000000-0005-0000-0000-000080000000}"/>
    <cellStyle name="_ISD  Slow moving_03.31.05" xfId="137" xr:uid="{00000000-0005-0000-0000-000081000000}"/>
    <cellStyle name="_ISD  Slow moving_03.31.051" xfId="138" xr:uid="{00000000-0005-0000-0000-000082000000}"/>
    <cellStyle name="_ISD  Slow moving_04.11.05" xfId="139" xr:uid="{00000000-0005-0000-0000-000083000000}"/>
    <cellStyle name="_ISD  Slow moving_04.18.05" xfId="140" xr:uid="{00000000-0005-0000-0000-000084000000}"/>
    <cellStyle name="_ISD  Slow moving_04.25.05" xfId="141" xr:uid="{00000000-0005-0000-0000-000085000000}"/>
    <cellStyle name="_ISD  Slow moving_05.09.05" xfId="142" xr:uid="{00000000-0005-0000-0000-000086000000}"/>
    <cellStyle name="_ISD  Slow moving_05.16.05" xfId="143" xr:uid="{00000000-0005-0000-0000-000087000000}"/>
    <cellStyle name="_ISD Inventory Analysis_Jan(0211)" xfId="144" xr:uid="{00000000-0005-0000-0000-000088000000}"/>
    <cellStyle name="_ISD Inventory Analysis_Mar(0304)" xfId="145" xr:uid="{00000000-0005-0000-0000-000089000000}"/>
    <cellStyle name="_KPI 0502-4" xfId="146" xr:uid="{00000000-0005-0000-0000-00008A000000}"/>
    <cellStyle name="_KPI 0502-4_NUBNSB for 0708" xfId="147" xr:uid="{00000000-0005-0000-0000-00008B000000}"/>
    <cellStyle name="_KPI 0502-4_NUBNSB for 0708_Inventory 4 days 0802." xfId="148" xr:uid="{00000000-0005-0000-0000-00008C000000}"/>
    <cellStyle name="_KPI 0502-4_NUBNSB for 0708_NUBNSB0726." xfId="149" xr:uid="{00000000-0005-0000-0000-00008D000000}"/>
    <cellStyle name="_KPI 0502-4_NUBNSB for 0708_Weekly report (MM) 0722" xfId="150" xr:uid="{00000000-0005-0000-0000-00008E000000}"/>
    <cellStyle name="_KPI 0502-4_NUBNSB for 0708_Weekly report (MM) 0812." xfId="151" xr:uid="{00000000-0005-0000-0000-00008F000000}"/>
    <cellStyle name="_KPI 09-24" xfId="152" xr:uid="{00000000-0005-0000-0000-000090000000}"/>
    <cellStyle name="_KPI 09-24_Inventory 4 days 04.051" xfId="153" xr:uid="{00000000-0005-0000-0000-000091000000}"/>
    <cellStyle name="_KPI 09-24_Inventory 4 days 04.051_Inventory 4 days 04.055" xfId="154" xr:uid="{00000000-0005-0000-0000-000092000000}"/>
    <cellStyle name="_KPI 09-24_Inventory 4 days 04.051_Inventory 4 days 04.055_Inventory 4 days 04.30.051" xfId="155" xr:uid="{00000000-0005-0000-0000-000093000000}"/>
    <cellStyle name="_KPI 09-24_Inventory 4 days 04.051_Inventory 4 days 04.055_Inventory 4 days 04.30.051_NUBNSB for 0708" xfId="156" xr:uid="{00000000-0005-0000-0000-000094000000}"/>
    <cellStyle name="_KPI 09-24_Inventory 4 days 04.051_Inventory 4 days 04.055_Inventory 4 days 04.30.051_NUBNSB for 0708_Inventory 4 days 0802." xfId="157" xr:uid="{00000000-0005-0000-0000-000095000000}"/>
    <cellStyle name="_KPI 09-24_Inventory 4 days 04.051_Inventory 4 days 04.055_Inventory 4 days 04.30.051_NUBNSB for 0708_NUBNSB0726." xfId="158" xr:uid="{00000000-0005-0000-0000-000096000000}"/>
    <cellStyle name="_KPI 09-24_Inventory 4 days 04.051_Inventory 4 days 04.055_Inventory 4 days 04.30.051_NUBNSB for 0708_Weekly report (MM) 0722" xfId="159" xr:uid="{00000000-0005-0000-0000-000097000000}"/>
    <cellStyle name="_KPI 09-24_Inventory 4 days 04.051_Inventory 4 days 04.055_Inventory 4 days 04.30.051_NUBNSB for 0708_Weekly report (MM) 0812." xfId="160" xr:uid="{00000000-0005-0000-0000-000098000000}"/>
    <cellStyle name="_KPI 09-24_Inventory 4 days 04.051_Inventory 4 days 04.055_Inventory 4 days 04.30.052" xfId="161" xr:uid="{00000000-0005-0000-0000-000099000000}"/>
    <cellStyle name="_KPI 09-24_Inventory 4 days 04.051_Inventory 4 days 04.055_Inventory 4 days 04.30.052_NUBNSB for 0708" xfId="162" xr:uid="{00000000-0005-0000-0000-00009A000000}"/>
    <cellStyle name="_KPI 09-24_Inventory 4 days 04.051_Inventory 4 days 04.055_Inventory 4 days 04.30.052_NUBNSB for 0708_Inventory 4 days 0802." xfId="163" xr:uid="{00000000-0005-0000-0000-00009B000000}"/>
    <cellStyle name="_KPI 09-24_Inventory 4 days 04.051_Inventory 4 days 04.055_Inventory 4 days 04.30.052_NUBNSB for 0708_NUBNSB0726." xfId="164" xr:uid="{00000000-0005-0000-0000-00009C000000}"/>
    <cellStyle name="_KPI 09-24_Inventory 4 days 04.051_Inventory 4 days 04.055_Inventory 4 days 04.30.052_NUBNSB for 0708_Weekly report (MM) 0722" xfId="165" xr:uid="{00000000-0005-0000-0000-00009D000000}"/>
    <cellStyle name="_KPI 09-24_Inventory 4 days 04.051_Inventory 4 days 04.055_Inventory 4 days 04.30.052_NUBNSB for 0708_Weekly report (MM) 0812." xfId="166" xr:uid="{00000000-0005-0000-0000-00009E000000}"/>
    <cellStyle name="_KPI 09-24_Inventory 4 days 04.051_Inventory 4 days 04.055_NUBNSB for 0708" xfId="167" xr:uid="{00000000-0005-0000-0000-00009F000000}"/>
    <cellStyle name="_KPI 09-24_Inventory 4 days 04.051_Inventory 4 days 04.055_NUBNSB for 0708_Inventory 4 days 0802." xfId="168" xr:uid="{00000000-0005-0000-0000-0000A0000000}"/>
    <cellStyle name="_KPI 09-24_Inventory 4 days 04.051_Inventory 4 days 04.055_NUBNSB for 0708_NUBNSB0726." xfId="169" xr:uid="{00000000-0005-0000-0000-0000A1000000}"/>
    <cellStyle name="_KPI 09-24_Inventory 4 days 04.051_Inventory 4 days 04.055_NUBNSB for 0708_Weekly report (MM) 0722" xfId="170" xr:uid="{00000000-0005-0000-0000-0000A2000000}"/>
    <cellStyle name="_KPI 09-24_Inventory 4 days 04.051_Inventory 4 days 04.055_NUBNSB for 0708_Weekly report (MM) 0812." xfId="171" xr:uid="{00000000-0005-0000-0000-0000A3000000}"/>
    <cellStyle name="_KPI 09-24_Inventory 4 days 04.051_IPS_Slowing Moving_07.18-05" xfId="172" xr:uid="{00000000-0005-0000-0000-0000A4000000}"/>
    <cellStyle name="_KPI 09-24_Inventory 4 days 04.051_IPS_Slowing Moving_07.18-05_Weekly report (MM) 0722" xfId="173" xr:uid="{00000000-0005-0000-0000-0000A5000000}"/>
    <cellStyle name="_KPI 09-24_Inventory 4 days 04.051_IPS_Slowing Moving_07.18-05_Weekly report (MM) 0812." xfId="174" xr:uid="{00000000-0005-0000-0000-0000A6000000}"/>
    <cellStyle name="_KPI 09-24_Inventory 4 days 04.051_Monthly report" xfId="175" xr:uid="{00000000-0005-0000-0000-0000A7000000}"/>
    <cellStyle name="_KPI 09-24_Inventory 4 days 04.051_NUBNSB for 0708" xfId="176" xr:uid="{00000000-0005-0000-0000-0000A8000000}"/>
    <cellStyle name="_KPI 09-24_Inventory 4 days 04.051_NUBNSB for 0708_Inventory 4 days 0802." xfId="177" xr:uid="{00000000-0005-0000-0000-0000A9000000}"/>
    <cellStyle name="_KPI 09-24_Inventory 4 days 04.051_NUBNSB for 0708_NUBNSB0726." xfId="178" xr:uid="{00000000-0005-0000-0000-0000AA000000}"/>
    <cellStyle name="_KPI 09-24_Inventory 4 days 04.051_NUBNSB for 0708_Weekly report (MM) 0722" xfId="179" xr:uid="{00000000-0005-0000-0000-0000AB000000}"/>
    <cellStyle name="_KPI 09-24_Inventory 4 days 04.051_NUBNSB for 0708_Weekly report (MM) 0812." xfId="180" xr:uid="{00000000-0005-0000-0000-0000AC000000}"/>
    <cellStyle name="_KPI 09-24_Inventory 4 days 04.051_OA-IPS KPI 2005.4.28" xfId="181" xr:uid="{00000000-0005-0000-0000-0000AD000000}"/>
    <cellStyle name="_KPI 09-24_Inventory 4 days 04.051_OA-IPS KPI 2005.4.28_NUBNSB for 0708" xfId="182" xr:uid="{00000000-0005-0000-0000-0000AE000000}"/>
    <cellStyle name="_KPI 09-24_Inventory 4 days 04.051_OA-IPS KPI 2005.4.28_NUBNSB for 0708_Inventory 4 days 0802." xfId="183" xr:uid="{00000000-0005-0000-0000-0000AF000000}"/>
    <cellStyle name="_KPI 09-24_Inventory 4 days 04.051_OA-IPS KPI 2005.4.28_NUBNSB for 0708_NUBNSB0726." xfId="184" xr:uid="{00000000-0005-0000-0000-0000B0000000}"/>
    <cellStyle name="_KPI 09-24_Inventory 4 days 04.051_OA-IPS KPI 2005.4.28_NUBNSB for 0708_Weekly report (MM) 0722" xfId="185" xr:uid="{00000000-0005-0000-0000-0000B1000000}"/>
    <cellStyle name="_KPI 09-24_Inventory 4 days 04.051_OA-IPS KPI 2005.4.28_NUBNSB for 0708_Weekly report (MM) 0812." xfId="186" xr:uid="{00000000-0005-0000-0000-0000B2000000}"/>
    <cellStyle name="_KPI 09-24_Inventory 4 days 04.051_OA-IPS KPI on 05.26.05" xfId="187" xr:uid="{00000000-0005-0000-0000-0000B3000000}"/>
    <cellStyle name="_KPI 09-24_Inventory 4 days 04.051_OA-IPS KPI on 05.26.05_NUBNSB for 0708" xfId="188" xr:uid="{00000000-0005-0000-0000-0000B4000000}"/>
    <cellStyle name="_KPI 09-24_Inventory 4 days 04.051_OA-IPS KPI on 05.26.05_NUBNSB for 0708_Inventory 4 days 0802." xfId="189" xr:uid="{00000000-0005-0000-0000-0000B5000000}"/>
    <cellStyle name="_KPI 09-24_Inventory 4 days 04.051_OA-IPS KPI on 05.26.05_NUBNSB for 0708_NUBNSB0726." xfId="190" xr:uid="{00000000-0005-0000-0000-0000B6000000}"/>
    <cellStyle name="_KPI 09-24_Inventory 4 days 04.051_OA-IPS KPI on 05.26.05_NUBNSB for 0708_Weekly report (MM) 0722" xfId="191" xr:uid="{00000000-0005-0000-0000-0000B7000000}"/>
    <cellStyle name="_KPI 09-24_Inventory 4 days 04.051_OA-IPS KPI on 05.26.05_NUBNSB for 0708_Weekly report (MM) 0812." xfId="192" xr:uid="{00000000-0005-0000-0000-0000B8000000}"/>
    <cellStyle name="_KPI 09-24_Inventory 4 days 04.051_Slow Moving new  Format" xfId="193" xr:uid="{00000000-0005-0000-0000-0000B9000000}"/>
    <cellStyle name="_KPI 09-24_Inventory 4 days 04.051_Slow Moving8.31" xfId="194" xr:uid="{00000000-0005-0000-0000-0000BA000000}"/>
    <cellStyle name="_KPI 09-24_Inventory 4 days 04.051_Slow Moving9.28" xfId="195" xr:uid="{00000000-0005-0000-0000-0000BB000000}"/>
    <cellStyle name="_KPI 09-24_Inventory 4 days 04.051_slowmovingISD" xfId="196" xr:uid="{00000000-0005-0000-0000-0000BC000000}"/>
    <cellStyle name="_KPI 09-24_Inventory 4 days 04.051_slowmovingISD6.301" xfId="197" xr:uid="{00000000-0005-0000-0000-0000BD000000}"/>
    <cellStyle name="_KPI 09-24_Inventory 4 days 04.051_Summary (3)" xfId="198" xr:uid="{00000000-0005-0000-0000-0000BE000000}"/>
    <cellStyle name="_KPI 09-24_Inventory 4 days 04.051_Summary 11 2" xfId="199" xr:uid="{00000000-0005-0000-0000-0000BF000000}"/>
    <cellStyle name="_KPI 09-24_Inventory 4 days 04.30.051" xfId="200" xr:uid="{00000000-0005-0000-0000-0000C0000000}"/>
    <cellStyle name="_KPI 09-24_Inventory 4 days 04.30.051_NUBNSB for 0708" xfId="201" xr:uid="{00000000-0005-0000-0000-0000C1000000}"/>
    <cellStyle name="_KPI 09-24_Inventory 4 days 04.30.051_NUBNSB for 0708_Inventory 4 days 0802." xfId="202" xr:uid="{00000000-0005-0000-0000-0000C2000000}"/>
    <cellStyle name="_KPI 09-24_Inventory 4 days 04.30.051_NUBNSB for 0708_NUBNSB0726." xfId="203" xr:uid="{00000000-0005-0000-0000-0000C3000000}"/>
    <cellStyle name="_KPI 09-24_Inventory 4 days 04.30.051_NUBNSB for 0708_Weekly report (MM) 0722" xfId="204" xr:uid="{00000000-0005-0000-0000-0000C4000000}"/>
    <cellStyle name="_KPI 09-24_Inventory 4 days 04.30.051_NUBNSB for 0708_Weekly report (MM) 0812." xfId="205" xr:uid="{00000000-0005-0000-0000-0000C5000000}"/>
    <cellStyle name="_KPI 09-24_Inventory 4 days 04.30.052" xfId="206" xr:uid="{00000000-0005-0000-0000-0000C6000000}"/>
    <cellStyle name="_KPI 09-24_Inventory 4 days 04.30.052_NUBNSB for 0708" xfId="207" xr:uid="{00000000-0005-0000-0000-0000C7000000}"/>
    <cellStyle name="_KPI 09-24_Inventory 4 days 04.30.052_NUBNSB for 0708_Inventory 4 days 0802." xfId="208" xr:uid="{00000000-0005-0000-0000-0000C8000000}"/>
    <cellStyle name="_KPI 09-24_Inventory 4 days 04.30.052_NUBNSB for 0708_NUBNSB0726." xfId="209" xr:uid="{00000000-0005-0000-0000-0000C9000000}"/>
    <cellStyle name="_KPI 09-24_Inventory 4 days 04.30.052_NUBNSB for 0708_Weekly report (MM) 0722" xfId="210" xr:uid="{00000000-0005-0000-0000-0000CA000000}"/>
    <cellStyle name="_KPI 09-24_Inventory 4 days 04.30.052_NUBNSB for 0708_Weekly report (MM) 0812." xfId="211" xr:uid="{00000000-0005-0000-0000-0000CB000000}"/>
    <cellStyle name="_KPI 09-24_IPS_Slowing Moving_07.18-05" xfId="212" xr:uid="{00000000-0005-0000-0000-0000CC000000}"/>
    <cellStyle name="_KPI 09-24_IPS_Slowing Moving_07.18-05_Weekly report (MM) 0722" xfId="213" xr:uid="{00000000-0005-0000-0000-0000CD000000}"/>
    <cellStyle name="_KPI 09-24_IPS_Slowing Moving_07.18-05_Weekly report (MM) 0812." xfId="214" xr:uid="{00000000-0005-0000-0000-0000CE000000}"/>
    <cellStyle name="_KPI 09-24_KPI-ISD 0311_111" xfId="215" xr:uid="{00000000-0005-0000-0000-0000CF000000}"/>
    <cellStyle name="_KPI 09-24_KPI-ISD 0311_111_NUBNSB for 0708" xfId="216" xr:uid="{00000000-0005-0000-0000-0000D0000000}"/>
    <cellStyle name="_KPI 09-24_KPI-ISD 0311_111_NUBNSB for 0708_Inventory 4 days 0802." xfId="217" xr:uid="{00000000-0005-0000-0000-0000D1000000}"/>
    <cellStyle name="_KPI 09-24_KPI-ISD 0311_111_NUBNSB for 0708_NUBNSB0726." xfId="218" xr:uid="{00000000-0005-0000-0000-0000D2000000}"/>
    <cellStyle name="_KPI 09-24_KPI-ISD 0311_111_NUBNSB for 0708_Weekly report (MM) 0722" xfId="219" xr:uid="{00000000-0005-0000-0000-0000D3000000}"/>
    <cellStyle name="_KPI 09-24_KPI-ISD 0311_111_NUBNSB for 0708_Weekly report (MM) 0812." xfId="220" xr:uid="{00000000-0005-0000-0000-0000D4000000}"/>
    <cellStyle name="_KPI 09-24_NUBNSB for 0708" xfId="221" xr:uid="{00000000-0005-0000-0000-0000D5000000}"/>
    <cellStyle name="_KPI 09-24_NUBNSB for 0708_Inventory 4 days 0802." xfId="222" xr:uid="{00000000-0005-0000-0000-0000D6000000}"/>
    <cellStyle name="_KPI 09-24_NUBNSB for 0708_NUBNSB0726." xfId="223" xr:uid="{00000000-0005-0000-0000-0000D7000000}"/>
    <cellStyle name="_KPI 09-24_NUBNSB for 0708_Weekly report (MM) 0722" xfId="224" xr:uid="{00000000-0005-0000-0000-0000D8000000}"/>
    <cellStyle name="_KPI 09-24_NUBNSB for 0708_Weekly report (MM) 0812." xfId="225" xr:uid="{00000000-0005-0000-0000-0000D9000000}"/>
    <cellStyle name="_KPI 09-24_OA IMD 04'05 Cost Review" xfId="226" xr:uid="{00000000-0005-0000-0000-0000DA000000}"/>
    <cellStyle name="_KPI 09-24_OA IMD 04'05 Cost Review 0502" xfId="227" xr:uid="{00000000-0005-0000-0000-0000DB000000}"/>
    <cellStyle name="_KPI 09-24_OA IMD 05'05 Cost Review" xfId="228" xr:uid="{00000000-0005-0000-0000-0000DC000000}"/>
    <cellStyle name="_KPI 09-24_OA IMD 06'05 Cost Review" xfId="229" xr:uid="{00000000-0005-0000-0000-0000DD000000}"/>
    <cellStyle name="_KPI 09-24_OA IMD 07'05 Cost Review" xfId="230" xr:uid="{00000000-0005-0000-0000-0000DE000000}"/>
    <cellStyle name="_KPI 09-24_OA IMD 08'05 Cost Review" xfId="231" xr:uid="{00000000-0005-0000-0000-0000DF000000}"/>
    <cellStyle name="_KPI 09-24_OA-IPS KPI on 03.31.05" xfId="232" xr:uid="{00000000-0005-0000-0000-0000E0000000}"/>
    <cellStyle name="_KPI 09-24_OA-IPS KPI on 03.31.05_Inventory 4 days 04.055" xfId="233" xr:uid="{00000000-0005-0000-0000-0000E1000000}"/>
    <cellStyle name="_KPI 09-24_OA-IPS KPI on 03.31.05_Inventory 4 days 04.055_Inventory 4 days 04.30.051" xfId="234" xr:uid="{00000000-0005-0000-0000-0000E2000000}"/>
    <cellStyle name="_KPI 09-24_OA-IPS KPI on 03.31.05_Inventory 4 days 04.055_Inventory 4 days 04.30.051_NUBNSB for 0708" xfId="235" xr:uid="{00000000-0005-0000-0000-0000E3000000}"/>
    <cellStyle name="_KPI 09-24_OA-IPS KPI on 03.31.05_Inventory 4 days 04.055_Inventory 4 days 04.30.051_NUBNSB for 0708_Inventory 4 days 0802." xfId="236" xr:uid="{00000000-0005-0000-0000-0000E4000000}"/>
    <cellStyle name="_KPI 09-24_OA-IPS KPI on 03.31.05_Inventory 4 days 04.055_Inventory 4 days 04.30.051_NUBNSB for 0708_NUBNSB0726." xfId="237" xr:uid="{00000000-0005-0000-0000-0000E5000000}"/>
    <cellStyle name="_KPI 09-24_OA-IPS KPI on 03.31.05_Inventory 4 days 04.055_Inventory 4 days 04.30.051_NUBNSB for 0708_Weekly report (MM) 0722" xfId="238" xr:uid="{00000000-0005-0000-0000-0000E6000000}"/>
    <cellStyle name="_KPI 09-24_OA-IPS KPI on 03.31.05_Inventory 4 days 04.055_Inventory 4 days 04.30.051_NUBNSB for 0708_Weekly report (MM) 0812." xfId="239" xr:uid="{00000000-0005-0000-0000-0000E7000000}"/>
    <cellStyle name="_KPI 09-24_OA-IPS KPI on 03.31.05_Inventory 4 days 04.055_Inventory 4 days 04.30.052" xfId="240" xr:uid="{00000000-0005-0000-0000-0000E8000000}"/>
    <cellStyle name="_KPI 09-24_OA-IPS KPI on 03.31.05_Inventory 4 days 04.055_Inventory 4 days 04.30.052_NUBNSB for 0708" xfId="241" xr:uid="{00000000-0005-0000-0000-0000E9000000}"/>
    <cellStyle name="_KPI 09-24_OA-IPS KPI on 03.31.05_Inventory 4 days 04.055_Inventory 4 days 04.30.052_NUBNSB for 0708_Inventory 4 days 0802." xfId="242" xr:uid="{00000000-0005-0000-0000-0000EA000000}"/>
    <cellStyle name="_KPI 09-24_OA-IPS KPI on 03.31.05_Inventory 4 days 04.055_Inventory 4 days 04.30.052_NUBNSB for 0708_NUBNSB0726." xfId="243" xr:uid="{00000000-0005-0000-0000-0000EB000000}"/>
    <cellStyle name="_KPI 09-24_OA-IPS KPI on 03.31.05_Inventory 4 days 04.055_Inventory 4 days 04.30.052_NUBNSB for 0708_Weekly report (MM) 0722" xfId="244" xr:uid="{00000000-0005-0000-0000-0000EC000000}"/>
    <cellStyle name="_KPI 09-24_OA-IPS KPI on 03.31.05_Inventory 4 days 04.055_Inventory 4 days 04.30.052_NUBNSB for 0708_Weekly report (MM) 0812." xfId="245" xr:uid="{00000000-0005-0000-0000-0000ED000000}"/>
    <cellStyle name="_KPI 09-24_OA-IPS KPI on 03.31.05_Inventory 4 days 04.055_NUBNSB for 0708" xfId="246" xr:uid="{00000000-0005-0000-0000-0000EE000000}"/>
    <cellStyle name="_KPI 09-24_OA-IPS KPI on 03.31.05_Inventory 4 days 04.055_NUBNSB for 0708_Inventory 4 days 0802." xfId="247" xr:uid="{00000000-0005-0000-0000-0000EF000000}"/>
    <cellStyle name="_KPI 09-24_OA-IPS KPI on 03.31.05_Inventory 4 days 04.055_NUBNSB for 0708_NUBNSB0726." xfId="248" xr:uid="{00000000-0005-0000-0000-0000F0000000}"/>
    <cellStyle name="_KPI 09-24_OA-IPS KPI on 03.31.05_Inventory 4 days 04.055_NUBNSB for 0708_Weekly report (MM) 0722" xfId="249" xr:uid="{00000000-0005-0000-0000-0000F1000000}"/>
    <cellStyle name="_KPI 09-24_OA-IPS KPI on 03.31.05_Inventory 4 days 04.055_NUBNSB for 0708_Weekly report (MM) 0812." xfId="250" xr:uid="{00000000-0005-0000-0000-0000F2000000}"/>
    <cellStyle name="_KPI 09-24_OA-IPS KPI on 03.31.05_IPS_Slowing Moving_07.18-05" xfId="251" xr:uid="{00000000-0005-0000-0000-0000F3000000}"/>
    <cellStyle name="_KPI 09-24_OA-IPS KPI on 03.31.05_IPS_Slowing Moving_07.18-05_Weekly report (MM) 0722" xfId="252" xr:uid="{00000000-0005-0000-0000-0000F4000000}"/>
    <cellStyle name="_KPI 09-24_OA-IPS KPI on 03.31.05_IPS_Slowing Moving_07.18-05_Weekly report (MM) 0812." xfId="253" xr:uid="{00000000-0005-0000-0000-0000F5000000}"/>
    <cellStyle name="_KPI 09-24_OA-IPS KPI on 03.31.05_Monthly report" xfId="254" xr:uid="{00000000-0005-0000-0000-0000F6000000}"/>
    <cellStyle name="_KPI 09-24_OA-IPS KPI on 03.31.05_NUBNSB for 0708" xfId="255" xr:uid="{00000000-0005-0000-0000-0000F7000000}"/>
    <cellStyle name="_KPI 09-24_OA-IPS KPI on 03.31.05_NUBNSB for 0708_Inventory 4 days 0802." xfId="256" xr:uid="{00000000-0005-0000-0000-0000F8000000}"/>
    <cellStyle name="_KPI 09-24_OA-IPS KPI on 03.31.05_NUBNSB for 0708_NUBNSB0726." xfId="257" xr:uid="{00000000-0005-0000-0000-0000F9000000}"/>
    <cellStyle name="_KPI 09-24_OA-IPS KPI on 03.31.05_NUBNSB for 0708_Weekly report (MM) 0722" xfId="258" xr:uid="{00000000-0005-0000-0000-0000FA000000}"/>
    <cellStyle name="_KPI 09-24_OA-IPS KPI on 03.31.05_NUBNSB for 0708_Weekly report (MM) 0812." xfId="259" xr:uid="{00000000-0005-0000-0000-0000FB000000}"/>
    <cellStyle name="_KPI 09-24_OA-IPS KPI on 03.31.05_OA-IPS KPI 2005.4.28" xfId="260" xr:uid="{00000000-0005-0000-0000-0000FC000000}"/>
    <cellStyle name="_KPI 09-24_OA-IPS KPI on 03.31.05_OA-IPS KPI 2005.4.28_NUBNSB for 0708" xfId="261" xr:uid="{00000000-0005-0000-0000-0000FD000000}"/>
    <cellStyle name="_KPI 09-24_OA-IPS KPI on 03.31.05_OA-IPS KPI 2005.4.28_NUBNSB for 0708_Inventory 4 days 0802." xfId="262" xr:uid="{00000000-0005-0000-0000-0000FE000000}"/>
    <cellStyle name="_KPI 09-24_OA-IPS KPI on 03.31.05_OA-IPS KPI 2005.4.28_NUBNSB for 0708_NUBNSB0726." xfId="263" xr:uid="{00000000-0005-0000-0000-0000FF000000}"/>
    <cellStyle name="_KPI 09-24_OA-IPS KPI on 03.31.05_OA-IPS KPI 2005.4.28_NUBNSB for 0708_Weekly report (MM) 0722" xfId="264" xr:uid="{00000000-0005-0000-0000-000000010000}"/>
    <cellStyle name="_KPI 09-24_OA-IPS KPI on 03.31.05_OA-IPS KPI 2005.4.28_NUBNSB for 0708_Weekly report (MM) 0812." xfId="265" xr:uid="{00000000-0005-0000-0000-000001010000}"/>
    <cellStyle name="_KPI 09-24_OA-IPS KPI on 03.31.05_OA-IPS KPI on 05.26.05" xfId="266" xr:uid="{00000000-0005-0000-0000-000002010000}"/>
    <cellStyle name="_KPI 09-24_OA-IPS KPI on 03.31.05_OA-IPS KPI on 05.26.05_NUBNSB for 0708" xfId="267" xr:uid="{00000000-0005-0000-0000-000003010000}"/>
    <cellStyle name="_KPI 09-24_OA-IPS KPI on 03.31.05_OA-IPS KPI on 05.26.05_NUBNSB for 0708_Inventory 4 days 0802." xfId="268" xr:uid="{00000000-0005-0000-0000-000004010000}"/>
    <cellStyle name="_KPI 09-24_OA-IPS KPI on 03.31.05_OA-IPS KPI on 05.26.05_NUBNSB for 0708_NUBNSB0726." xfId="269" xr:uid="{00000000-0005-0000-0000-000005010000}"/>
    <cellStyle name="_KPI 09-24_OA-IPS KPI on 03.31.05_OA-IPS KPI on 05.26.05_NUBNSB for 0708_Weekly report (MM) 0722" xfId="270" xr:uid="{00000000-0005-0000-0000-000006010000}"/>
    <cellStyle name="_KPI 09-24_OA-IPS KPI on 03.31.05_OA-IPS KPI on 05.26.05_NUBNSB for 0708_Weekly report (MM) 0812." xfId="271" xr:uid="{00000000-0005-0000-0000-000007010000}"/>
    <cellStyle name="_KPI 09-24_OA-IPS KPI on 03.31.05_Slow Moving new  Format" xfId="272" xr:uid="{00000000-0005-0000-0000-000008010000}"/>
    <cellStyle name="_KPI 09-24_OA-IPS KPI on 03.31.05_Slow Moving8.31" xfId="273" xr:uid="{00000000-0005-0000-0000-000009010000}"/>
    <cellStyle name="_KPI 09-24_OA-IPS KPI on 03.31.05_Slow Moving9.28" xfId="274" xr:uid="{00000000-0005-0000-0000-00000A010000}"/>
    <cellStyle name="_KPI 09-24_OA-IPS KPI on 03.31.05_slowmovingISD" xfId="275" xr:uid="{00000000-0005-0000-0000-00000B010000}"/>
    <cellStyle name="_KPI 09-24_OA-IPS KPI on 03.31.05_slowmovingISD6.301" xfId="276" xr:uid="{00000000-0005-0000-0000-00000C010000}"/>
    <cellStyle name="_KPI 09-24_OA-IPS KPI on 03.31.05_Summary (3)" xfId="277" xr:uid="{00000000-0005-0000-0000-00000D010000}"/>
    <cellStyle name="_KPI 09-24_OA-IPS KPI on 03.31.05_Summary 11 2" xfId="278" xr:uid="{00000000-0005-0000-0000-00000E010000}"/>
    <cellStyle name="_KPI 09-24_Risk summary report" xfId="279" xr:uid="{00000000-0005-0000-0000-00000F010000}"/>
    <cellStyle name="_KPI 09-24_Risk summary report.02.03" xfId="280" xr:uid="{00000000-0005-0000-0000-000010010000}"/>
    <cellStyle name="_KPI 09-24_Risk summary report.02.03_IPS_Slowing Moving_07.18-05" xfId="281" xr:uid="{00000000-0005-0000-0000-000011010000}"/>
    <cellStyle name="_KPI 09-24_Risk summary report.02.03_IPS_Slowing Moving_07.18-05_Weekly report (MM) 0722" xfId="282" xr:uid="{00000000-0005-0000-0000-000012010000}"/>
    <cellStyle name="_KPI 09-24_Risk summary report.02.03_IPS_Slowing Moving_07.18-05_Weekly report (MM) 0812." xfId="283" xr:uid="{00000000-0005-0000-0000-000013010000}"/>
    <cellStyle name="_KPI 09-24_Risk summary report.02.03_ISD  Slow moving_03.31.051" xfId="284" xr:uid="{00000000-0005-0000-0000-000014010000}"/>
    <cellStyle name="_KPI 09-24_Risk summary report.02.03_ISD  Slow moving_03.31.051_NUBNSB for 0708" xfId="285" xr:uid="{00000000-0005-0000-0000-000015010000}"/>
    <cellStyle name="_KPI 09-24_Risk summary report.02.03_ISD  Slow moving_03.31.051_NUBNSB for 0708_Inventory 4 days 0802." xfId="286" xr:uid="{00000000-0005-0000-0000-000016010000}"/>
    <cellStyle name="_KPI 09-24_Risk summary report.02.03_ISD  Slow moving_03.31.051_NUBNSB for 0708_NUBNSB0726." xfId="287" xr:uid="{00000000-0005-0000-0000-000017010000}"/>
    <cellStyle name="_KPI 09-24_Risk summary report.02.03_ISD  Slow moving_03.31.051_NUBNSB for 0708_Weekly report (MM) 0722" xfId="288" xr:uid="{00000000-0005-0000-0000-000018010000}"/>
    <cellStyle name="_KPI 09-24_Risk summary report.02.03_ISD  Slow moving_03.31.051_NUBNSB for 0708_Weekly report (MM) 0812." xfId="289" xr:uid="{00000000-0005-0000-0000-000019010000}"/>
    <cellStyle name="_KPI 09-24_Risk summary report.02.03_KPI-ISD 03311" xfId="290" xr:uid="{00000000-0005-0000-0000-00001A010000}"/>
    <cellStyle name="_KPI 09-24_Risk summary report.02.03_KPI-ISD 03311_NUBNSB for 0708" xfId="291" xr:uid="{00000000-0005-0000-0000-00001B010000}"/>
    <cellStyle name="_KPI 09-24_Risk summary report.02.03_KPI-ISD 03311_NUBNSB for 0708_Inventory 4 days 0802." xfId="292" xr:uid="{00000000-0005-0000-0000-00001C010000}"/>
    <cellStyle name="_KPI 09-24_Risk summary report.02.03_KPI-ISD 03311_NUBNSB for 0708_NUBNSB0726." xfId="293" xr:uid="{00000000-0005-0000-0000-00001D010000}"/>
    <cellStyle name="_KPI 09-24_Risk summary report.02.03_KPI-ISD 03311_NUBNSB for 0708_Weekly report (MM) 0722" xfId="294" xr:uid="{00000000-0005-0000-0000-00001E010000}"/>
    <cellStyle name="_KPI 09-24_Risk summary report.02.03_KPI-ISD 03311_NUBNSB for 0708_Weekly report (MM) 0812." xfId="295" xr:uid="{00000000-0005-0000-0000-00001F010000}"/>
    <cellStyle name="_KPI 09-24_Risk summary report.02.03_KPI-ISD 033111" xfId="296" xr:uid="{00000000-0005-0000-0000-000020010000}"/>
    <cellStyle name="_KPI 09-24_Risk summary report.02.03_KPI-ISD 033111_NUBNSB for 0708" xfId="297" xr:uid="{00000000-0005-0000-0000-000021010000}"/>
    <cellStyle name="_KPI 09-24_Risk summary report.02.03_KPI-ISD 033111_NUBNSB for 0708_Inventory 4 days 0802." xfId="298" xr:uid="{00000000-0005-0000-0000-000022010000}"/>
    <cellStyle name="_KPI 09-24_Risk summary report.02.03_KPI-ISD 033111_NUBNSB for 0708_NUBNSB0726." xfId="299" xr:uid="{00000000-0005-0000-0000-000023010000}"/>
    <cellStyle name="_KPI 09-24_Risk summary report.02.03_KPI-ISD 033111_NUBNSB for 0708_Weekly report (MM) 0722" xfId="300" xr:uid="{00000000-0005-0000-0000-000024010000}"/>
    <cellStyle name="_KPI 09-24_Risk summary report.02.03_KPI-ISD 033111_NUBNSB for 0708_Weekly report (MM) 0812." xfId="301" xr:uid="{00000000-0005-0000-0000-000025010000}"/>
    <cellStyle name="_KPI 09-24_Risk summary report.02.03_KPI-OCS 0218" xfId="302" xr:uid="{00000000-0005-0000-0000-000026010000}"/>
    <cellStyle name="_KPI 09-24_Risk summary report.02.03_KPI-OCS 0218_1" xfId="303" xr:uid="{00000000-0005-0000-0000-000027010000}"/>
    <cellStyle name="_KPI 09-24_Risk summary report.02.03_KPI-OCS 0218_1_IPS_Slowing Moving_07.18-05" xfId="304" xr:uid="{00000000-0005-0000-0000-000028010000}"/>
    <cellStyle name="_KPI 09-24_Risk summary report.02.03_KPI-OCS 0218_1_IPS_Slowing Moving_07.18-05_Weekly report (MM) 0722" xfId="305" xr:uid="{00000000-0005-0000-0000-000029010000}"/>
    <cellStyle name="_KPI 09-24_Risk summary report.02.03_KPI-OCS 0218_1_IPS_Slowing Moving_07.18-05_Weekly report (MM) 0812." xfId="306" xr:uid="{00000000-0005-0000-0000-00002A010000}"/>
    <cellStyle name="_KPI 09-24_Risk summary report.02.03_KPI-OCS 0218_1_KPI-ISD 0311_111" xfId="307" xr:uid="{00000000-0005-0000-0000-00002B010000}"/>
    <cellStyle name="_KPI 09-24_Risk summary report.02.03_KPI-OCS 0218_1_KPI-ISD 0311_111_NUBNSB for 0708" xfId="308" xr:uid="{00000000-0005-0000-0000-00002C010000}"/>
    <cellStyle name="_KPI 09-24_Risk summary report.02.03_KPI-OCS 0218_1_KPI-ISD 0311_111_NUBNSB for 0708_Inventory 4 days 0802." xfId="309" xr:uid="{00000000-0005-0000-0000-00002D010000}"/>
    <cellStyle name="_KPI 09-24_Risk summary report.02.03_KPI-OCS 0218_1_KPI-ISD 0311_111_NUBNSB for 0708_NUBNSB0726." xfId="310" xr:uid="{00000000-0005-0000-0000-00002E010000}"/>
    <cellStyle name="_KPI 09-24_Risk summary report.02.03_KPI-OCS 0218_1_KPI-ISD 0311_111_NUBNSB for 0708_Weekly report (MM) 0722" xfId="311" xr:uid="{00000000-0005-0000-0000-00002F010000}"/>
    <cellStyle name="_KPI 09-24_Risk summary report.02.03_KPI-OCS 0218_1_KPI-ISD 0311_111_NUBNSB for 0708_Weekly report (MM) 0812." xfId="312" xr:uid="{00000000-0005-0000-0000-000030010000}"/>
    <cellStyle name="_KPI 09-24_Risk summary report.02.03_KPI-OCS 0218_1_NUBNSB for 0708" xfId="313" xr:uid="{00000000-0005-0000-0000-000031010000}"/>
    <cellStyle name="_KPI 09-24_Risk summary report.02.03_KPI-OCS 0218_1_NUBNSB for 0708_Inventory 4 days 0802." xfId="314" xr:uid="{00000000-0005-0000-0000-000032010000}"/>
    <cellStyle name="_KPI 09-24_Risk summary report.02.03_KPI-OCS 0218_1_NUBNSB for 0708_NUBNSB0726." xfId="315" xr:uid="{00000000-0005-0000-0000-000033010000}"/>
    <cellStyle name="_KPI 09-24_Risk summary report.02.03_KPI-OCS 0218_1_NUBNSB for 0708_Weekly report (MM) 0722" xfId="316" xr:uid="{00000000-0005-0000-0000-000034010000}"/>
    <cellStyle name="_KPI 09-24_Risk summary report.02.03_KPI-OCS 0218_1_NUBNSB for 0708_Weekly report (MM) 0812." xfId="317" xr:uid="{00000000-0005-0000-0000-000035010000}"/>
    <cellStyle name="_KPI 09-24_Risk summary report.02.03_KPI-OCS 0218_1_OA IMD 04'05 Cost Review" xfId="318" xr:uid="{00000000-0005-0000-0000-000036010000}"/>
    <cellStyle name="_KPI 09-24_Risk summary report.02.03_KPI-OCS 0218_1_OA IMD 04'05 Cost Review 0502" xfId="319" xr:uid="{00000000-0005-0000-0000-000037010000}"/>
    <cellStyle name="_KPI 09-24_Risk summary report.02.03_KPI-OCS 0218_1_OA IMD 05'05 Cost Review" xfId="320" xr:uid="{00000000-0005-0000-0000-000038010000}"/>
    <cellStyle name="_KPI 09-24_Risk summary report.02.03_KPI-OCS 0218_1_OA IMD 06'05 Cost Review" xfId="321" xr:uid="{00000000-0005-0000-0000-000039010000}"/>
    <cellStyle name="_KPI 09-24_Risk summary report.02.03_KPI-OCS 0218_1_OA IMD 07'05 Cost Review" xfId="322" xr:uid="{00000000-0005-0000-0000-00003A010000}"/>
    <cellStyle name="_KPI 09-24_Risk summary report.02.03_KPI-OCS 0218_1_OA IMD 08'05 Cost Review" xfId="323" xr:uid="{00000000-0005-0000-0000-00003B010000}"/>
    <cellStyle name="_KPI 09-24_Risk summary report.02.03_KPI-OCS 0218_IPS_Slowing Moving_07.18-05" xfId="324" xr:uid="{00000000-0005-0000-0000-00003C010000}"/>
    <cellStyle name="_KPI 09-24_Risk summary report.02.03_KPI-OCS 0218_IPS_Slowing Moving_07.18-05_Weekly report (MM) 0722" xfId="325" xr:uid="{00000000-0005-0000-0000-00003D010000}"/>
    <cellStyle name="_KPI 09-24_Risk summary report.02.03_KPI-OCS 0218_IPS_Slowing Moving_07.18-05_Weekly report (MM) 0812." xfId="326" xr:uid="{00000000-0005-0000-0000-00003E010000}"/>
    <cellStyle name="_KPI 09-24_Risk summary report.02.03_KPI-OCS 0218_KPI-ISD 0311_111" xfId="327" xr:uid="{00000000-0005-0000-0000-00003F010000}"/>
    <cellStyle name="_KPI 09-24_Risk summary report.02.03_KPI-OCS 0218_KPI-ISD 0311_111_NUBNSB for 0708" xfId="328" xr:uid="{00000000-0005-0000-0000-000040010000}"/>
    <cellStyle name="_KPI 09-24_Risk summary report.02.03_KPI-OCS 0218_KPI-ISD 0311_111_NUBNSB for 0708_Inventory 4 days 0802." xfId="329" xr:uid="{00000000-0005-0000-0000-000041010000}"/>
    <cellStyle name="_KPI 09-24_Risk summary report.02.03_KPI-OCS 0218_KPI-ISD 0311_111_NUBNSB for 0708_NUBNSB0726." xfId="330" xr:uid="{00000000-0005-0000-0000-000042010000}"/>
    <cellStyle name="_KPI 09-24_Risk summary report.02.03_KPI-OCS 0218_KPI-ISD 0311_111_NUBNSB for 0708_Weekly report (MM) 0722" xfId="331" xr:uid="{00000000-0005-0000-0000-000043010000}"/>
    <cellStyle name="_KPI 09-24_Risk summary report.02.03_KPI-OCS 0218_KPI-ISD 0311_111_NUBNSB for 0708_Weekly report (MM) 0812." xfId="332" xr:uid="{00000000-0005-0000-0000-000044010000}"/>
    <cellStyle name="_KPI 09-24_Risk summary report.02.03_KPI-OCS 0218_NUBNSB for 0708" xfId="333" xr:uid="{00000000-0005-0000-0000-000045010000}"/>
    <cellStyle name="_KPI 09-24_Risk summary report.02.03_KPI-OCS 0218_NUBNSB for 0708_Inventory 4 days 0802." xfId="334" xr:uid="{00000000-0005-0000-0000-000046010000}"/>
    <cellStyle name="_KPI 09-24_Risk summary report.02.03_KPI-OCS 0218_NUBNSB for 0708_NUBNSB0726." xfId="335" xr:uid="{00000000-0005-0000-0000-000047010000}"/>
    <cellStyle name="_KPI 09-24_Risk summary report.02.03_KPI-OCS 0218_NUBNSB for 0708_Weekly report (MM) 0722" xfId="336" xr:uid="{00000000-0005-0000-0000-000048010000}"/>
    <cellStyle name="_KPI 09-24_Risk summary report.02.03_KPI-OCS 0218_NUBNSB for 0708_Weekly report (MM) 0812." xfId="337" xr:uid="{00000000-0005-0000-0000-000049010000}"/>
    <cellStyle name="_KPI 09-24_Risk summary report.02.03_KPI-OCS 0218_OA IMD 04'05 Cost Review" xfId="338" xr:uid="{00000000-0005-0000-0000-00004A010000}"/>
    <cellStyle name="_KPI 09-24_Risk summary report.02.03_KPI-OCS 0218_OA IMD 04'05 Cost Review 0502" xfId="339" xr:uid="{00000000-0005-0000-0000-00004B010000}"/>
    <cellStyle name="_KPI 09-24_Risk summary report.02.03_KPI-OCS 0218_OA IMD 05'05 Cost Review" xfId="340" xr:uid="{00000000-0005-0000-0000-00004C010000}"/>
    <cellStyle name="_KPI 09-24_Risk summary report.02.03_KPI-OCS 0218_OA IMD 06'05 Cost Review" xfId="341" xr:uid="{00000000-0005-0000-0000-00004D010000}"/>
    <cellStyle name="_KPI 09-24_Risk summary report.02.03_KPI-OCS 0218_OA IMD 07'05 Cost Review" xfId="342" xr:uid="{00000000-0005-0000-0000-00004E010000}"/>
    <cellStyle name="_KPI 09-24_Risk summary report.02.03_KPI-OCS 0218_OA IMD 08'05 Cost Review" xfId="343" xr:uid="{00000000-0005-0000-0000-00004F010000}"/>
    <cellStyle name="_KPI 09-24_Risk summary report.02.03_KPI-OCS 0225" xfId="344" xr:uid="{00000000-0005-0000-0000-000050010000}"/>
    <cellStyle name="_KPI 09-24_Risk summary report.02.03_KPI-OCS 0225_IPS_Slowing Moving_07.18-05" xfId="345" xr:uid="{00000000-0005-0000-0000-000051010000}"/>
    <cellStyle name="_KPI 09-24_Risk summary report.02.03_KPI-OCS 0225_IPS_Slowing Moving_07.18-05_Weekly report (MM) 0722" xfId="346" xr:uid="{00000000-0005-0000-0000-000052010000}"/>
    <cellStyle name="_KPI 09-24_Risk summary report.02.03_KPI-OCS 0225_IPS_Slowing Moving_07.18-05_Weekly report (MM) 0812." xfId="347" xr:uid="{00000000-0005-0000-0000-000053010000}"/>
    <cellStyle name="_KPI 09-24_Risk summary report.02.03_KPI-OCS 0225_KPI-ISD 0311_111" xfId="348" xr:uid="{00000000-0005-0000-0000-000054010000}"/>
    <cellStyle name="_KPI 09-24_Risk summary report.02.03_KPI-OCS 0225_KPI-ISD 0311_111_NUBNSB for 0708" xfId="349" xr:uid="{00000000-0005-0000-0000-000055010000}"/>
    <cellStyle name="_KPI 09-24_Risk summary report.02.03_KPI-OCS 0225_KPI-ISD 0311_111_NUBNSB for 0708_Inventory 4 days 0802." xfId="350" xr:uid="{00000000-0005-0000-0000-000056010000}"/>
    <cellStyle name="_KPI 09-24_Risk summary report.02.03_KPI-OCS 0225_KPI-ISD 0311_111_NUBNSB for 0708_NUBNSB0726." xfId="351" xr:uid="{00000000-0005-0000-0000-000057010000}"/>
    <cellStyle name="_KPI 09-24_Risk summary report.02.03_KPI-OCS 0225_KPI-ISD 0311_111_NUBNSB for 0708_Weekly report (MM) 0722" xfId="352" xr:uid="{00000000-0005-0000-0000-000058010000}"/>
    <cellStyle name="_KPI 09-24_Risk summary report.02.03_KPI-OCS 0225_KPI-ISD 0311_111_NUBNSB for 0708_Weekly report (MM) 0812." xfId="353" xr:uid="{00000000-0005-0000-0000-000059010000}"/>
    <cellStyle name="_KPI 09-24_Risk summary report.02.03_KPI-OCS 0225_NUBNSB for 0708" xfId="354" xr:uid="{00000000-0005-0000-0000-00005A010000}"/>
    <cellStyle name="_KPI 09-24_Risk summary report.02.03_KPI-OCS 0225_NUBNSB for 0708_Inventory 4 days 0802." xfId="355" xr:uid="{00000000-0005-0000-0000-00005B010000}"/>
    <cellStyle name="_KPI 09-24_Risk summary report.02.03_KPI-OCS 0225_NUBNSB for 0708_NUBNSB0726." xfId="356" xr:uid="{00000000-0005-0000-0000-00005C010000}"/>
    <cellStyle name="_KPI 09-24_Risk summary report.02.03_KPI-OCS 0225_NUBNSB for 0708_Weekly report (MM) 0722" xfId="357" xr:uid="{00000000-0005-0000-0000-00005D010000}"/>
    <cellStyle name="_KPI 09-24_Risk summary report.02.03_KPI-OCS 0225_NUBNSB for 0708_Weekly report (MM) 0812." xfId="358" xr:uid="{00000000-0005-0000-0000-00005E010000}"/>
    <cellStyle name="_KPI 09-24_Risk summary report.02.03_KPI-OCS 0225_OA IMD 04'05 Cost Review" xfId="359" xr:uid="{00000000-0005-0000-0000-00005F010000}"/>
    <cellStyle name="_KPI 09-24_Risk summary report.02.03_KPI-OCS 0225_OA IMD 04'05 Cost Review 0502" xfId="360" xr:uid="{00000000-0005-0000-0000-000060010000}"/>
    <cellStyle name="_KPI 09-24_Risk summary report.02.03_KPI-OCS 0225_OA IMD 05'05 Cost Review" xfId="361" xr:uid="{00000000-0005-0000-0000-000061010000}"/>
    <cellStyle name="_KPI 09-24_Risk summary report.02.03_KPI-OCS 0225_OA IMD 06'05 Cost Review" xfId="362" xr:uid="{00000000-0005-0000-0000-000062010000}"/>
    <cellStyle name="_KPI 09-24_Risk summary report.02.03_KPI-OCS 0225_OA IMD 07'05 Cost Review" xfId="363" xr:uid="{00000000-0005-0000-0000-000063010000}"/>
    <cellStyle name="_KPI 09-24_Risk summary report.02.03_KPI-OCS 0225_OA IMD 08'05 Cost Review" xfId="364" xr:uid="{00000000-0005-0000-0000-000064010000}"/>
    <cellStyle name="_KPI 09-24_Risk summary report.02.03_KPI-OCS 0304" xfId="365" xr:uid="{00000000-0005-0000-0000-000065010000}"/>
    <cellStyle name="_KPI 09-24_Risk summary report.02.03_KPI-OCS 0304_111" xfId="366" xr:uid="{00000000-0005-0000-0000-000066010000}"/>
    <cellStyle name="_KPI 09-24_Risk summary report.02.03_KPI-OCS 0304_111_IPS_Slowing Moving_07.18-05" xfId="367" xr:uid="{00000000-0005-0000-0000-000067010000}"/>
    <cellStyle name="_KPI 09-24_Risk summary report.02.03_KPI-OCS 0304_111_IPS_Slowing Moving_07.18-05_Weekly report (MM) 0722" xfId="368" xr:uid="{00000000-0005-0000-0000-000068010000}"/>
    <cellStyle name="_KPI 09-24_Risk summary report.02.03_KPI-OCS 0304_111_IPS_Slowing Moving_07.18-05_Weekly report (MM) 0812." xfId="369" xr:uid="{00000000-0005-0000-0000-000069010000}"/>
    <cellStyle name="_KPI 09-24_Risk summary report.02.03_KPI-OCS 0304_111_KPI-ISD 0311_111" xfId="370" xr:uid="{00000000-0005-0000-0000-00006A010000}"/>
    <cellStyle name="_KPI 09-24_Risk summary report.02.03_KPI-OCS 0304_111_KPI-ISD 0311_111_NUBNSB for 0708" xfId="371" xr:uid="{00000000-0005-0000-0000-00006B010000}"/>
    <cellStyle name="_KPI 09-24_Risk summary report.02.03_KPI-OCS 0304_111_KPI-ISD 0311_111_NUBNSB for 0708_Inventory 4 days 0802." xfId="372" xr:uid="{00000000-0005-0000-0000-00006C010000}"/>
    <cellStyle name="_KPI 09-24_Risk summary report.02.03_KPI-OCS 0304_111_KPI-ISD 0311_111_NUBNSB for 0708_NUBNSB0726." xfId="373" xr:uid="{00000000-0005-0000-0000-00006D010000}"/>
    <cellStyle name="_KPI 09-24_Risk summary report.02.03_KPI-OCS 0304_111_KPI-ISD 0311_111_NUBNSB for 0708_Weekly report (MM) 0722" xfId="374" xr:uid="{00000000-0005-0000-0000-00006E010000}"/>
    <cellStyle name="_KPI 09-24_Risk summary report.02.03_KPI-OCS 0304_111_KPI-ISD 0311_111_NUBNSB for 0708_Weekly report (MM) 0812." xfId="375" xr:uid="{00000000-0005-0000-0000-00006F010000}"/>
    <cellStyle name="_KPI 09-24_Risk summary report.02.03_KPI-OCS 0304_111_NUBNSB for 0708" xfId="376" xr:uid="{00000000-0005-0000-0000-000070010000}"/>
    <cellStyle name="_KPI 09-24_Risk summary report.02.03_KPI-OCS 0304_111_NUBNSB for 0708_Inventory 4 days 0802." xfId="377" xr:uid="{00000000-0005-0000-0000-000071010000}"/>
    <cellStyle name="_KPI 09-24_Risk summary report.02.03_KPI-OCS 0304_111_NUBNSB for 0708_NUBNSB0726." xfId="378" xr:uid="{00000000-0005-0000-0000-000072010000}"/>
    <cellStyle name="_KPI 09-24_Risk summary report.02.03_KPI-OCS 0304_111_NUBNSB for 0708_Weekly report (MM) 0722" xfId="379" xr:uid="{00000000-0005-0000-0000-000073010000}"/>
    <cellStyle name="_KPI 09-24_Risk summary report.02.03_KPI-OCS 0304_111_NUBNSB for 0708_Weekly report (MM) 0812." xfId="380" xr:uid="{00000000-0005-0000-0000-000074010000}"/>
    <cellStyle name="_KPI 09-24_Risk summary report.02.03_KPI-OCS 0304_111_OA IMD 04'05 Cost Review" xfId="381" xr:uid="{00000000-0005-0000-0000-000075010000}"/>
    <cellStyle name="_KPI 09-24_Risk summary report.02.03_KPI-OCS 0304_111_OA IMD 04'05 Cost Review 0502" xfId="382" xr:uid="{00000000-0005-0000-0000-000076010000}"/>
    <cellStyle name="_KPI 09-24_Risk summary report.02.03_KPI-OCS 0304_111_OA IMD 05'05 Cost Review" xfId="383" xr:uid="{00000000-0005-0000-0000-000077010000}"/>
    <cellStyle name="_KPI 09-24_Risk summary report.02.03_KPI-OCS 0304_111_OA IMD 06'05 Cost Review" xfId="384" xr:uid="{00000000-0005-0000-0000-000078010000}"/>
    <cellStyle name="_KPI 09-24_Risk summary report.02.03_KPI-OCS 0304_111_OA IMD 07'05 Cost Review" xfId="385" xr:uid="{00000000-0005-0000-0000-000079010000}"/>
    <cellStyle name="_KPI 09-24_Risk summary report.02.03_KPI-OCS 0304_111_OA IMD 08'05 Cost Review" xfId="386" xr:uid="{00000000-0005-0000-0000-00007A010000}"/>
    <cellStyle name="_KPI 09-24_Risk summary report.02.03_KPI-OCS 0304_IPS_Slowing Moving_07.18-05" xfId="387" xr:uid="{00000000-0005-0000-0000-00007B010000}"/>
    <cellStyle name="_KPI 09-24_Risk summary report.02.03_KPI-OCS 0304_IPS_Slowing Moving_07.18-05_Weekly report (MM) 0722" xfId="388" xr:uid="{00000000-0005-0000-0000-00007C010000}"/>
    <cellStyle name="_KPI 09-24_Risk summary report.02.03_KPI-OCS 0304_IPS_Slowing Moving_07.18-05_Weekly report (MM) 0812." xfId="389" xr:uid="{00000000-0005-0000-0000-00007D010000}"/>
    <cellStyle name="_KPI 09-24_Risk summary report.02.03_KPI-OCS 0304_KPI-ISD 0311_111" xfId="390" xr:uid="{00000000-0005-0000-0000-00007E010000}"/>
    <cellStyle name="_KPI 09-24_Risk summary report.02.03_KPI-OCS 0304_KPI-ISD 0311_111_NUBNSB for 0708" xfId="391" xr:uid="{00000000-0005-0000-0000-00007F010000}"/>
    <cellStyle name="_KPI 09-24_Risk summary report.02.03_KPI-OCS 0304_KPI-ISD 0311_111_NUBNSB for 0708_Inventory 4 days 0802." xfId="392" xr:uid="{00000000-0005-0000-0000-000080010000}"/>
    <cellStyle name="_KPI 09-24_Risk summary report.02.03_KPI-OCS 0304_KPI-ISD 0311_111_NUBNSB for 0708_NUBNSB0726." xfId="393" xr:uid="{00000000-0005-0000-0000-000081010000}"/>
    <cellStyle name="_KPI 09-24_Risk summary report.02.03_KPI-OCS 0304_KPI-ISD 0311_111_NUBNSB for 0708_Weekly report (MM) 0722" xfId="394" xr:uid="{00000000-0005-0000-0000-000082010000}"/>
    <cellStyle name="_KPI 09-24_Risk summary report.02.03_KPI-OCS 0304_KPI-ISD 0311_111_NUBNSB for 0708_Weekly report (MM) 0812." xfId="395" xr:uid="{00000000-0005-0000-0000-000083010000}"/>
    <cellStyle name="_KPI 09-24_Risk summary report.02.03_KPI-OCS 0304_NUBNSB for 0708" xfId="396" xr:uid="{00000000-0005-0000-0000-000084010000}"/>
    <cellStyle name="_KPI 09-24_Risk summary report.02.03_KPI-OCS 0304_NUBNSB for 0708_Inventory 4 days 0802." xfId="397" xr:uid="{00000000-0005-0000-0000-000085010000}"/>
    <cellStyle name="_KPI 09-24_Risk summary report.02.03_KPI-OCS 0304_NUBNSB for 0708_NUBNSB0726." xfId="398" xr:uid="{00000000-0005-0000-0000-000086010000}"/>
    <cellStyle name="_KPI 09-24_Risk summary report.02.03_KPI-OCS 0304_NUBNSB for 0708_Weekly report (MM) 0722" xfId="399" xr:uid="{00000000-0005-0000-0000-000087010000}"/>
    <cellStyle name="_KPI 09-24_Risk summary report.02.03_KPI-OCS 0304_NUBNSB for 0708_Weekly report (MM) 0812." xfId="400" xr:uid="{00000000-0005-0000-0000-000088010000}"/>
    <cellStyle name="_KPI 09-24_Risk summary report.02.03_KPI-OCS 0304_OA IMD 04'05 Cost Review" xfId="401" xr:uid="{00000000-0005-0000-0000-000089010000}"/>
    <cellStyle name="_KPI 09-24_Risk summary report.02.03_KPI-OCS 0304_OA IMD 04'05 Cost Review 0502" xfId="402" xr:uid="{00000000-0005-0000-0000-00008A010000}"/>
    <cellStyle name="_KPI 09-24_Risk summary report.02.03_KPI-OCS 0304_OA IMD 05'05 Cost Review" xfId="403" xr:uid="{00000000-0005-0000-0000-00008B010000}"/>
    <cellStyle name="_KPI 09-24_Risk summary report.02.03_KPI-OCS 0304_OA IMD 06'05 Cost Review" xfId="404" xr:uid="{00000000-0005-0000-0000-00008C010000}"/>
    <cellStyle name="_KPI 09-24_Risk summary report.02.03_KPI-OCS 0304_OA IMD 07'05 Cost Review" xfId="405" xr:uid="{00000000-0005-0000-0000-00008D010000}"/>
    <cellStyle name="_KPI 09-24_Risk summary report.02.03_KPI-OCS 0304_OA IMD 08'05 Cost Review" xfId="406" xr:uid="{00000000-0005-0000-0000-00008E010000}"/>
    <cellStyle name="_KPI 09-24_Risk summary report.02.03_KPI-OCS 0311" xfId="407" xr:uid="{00000000-0005-0000-0000-00008F010000}"/>
    <cellStyle name="_KPI 09-24_Risk summary report.02.03_KPI-OCS 0311_KPI-ISD 0311_111" xfId="408" xr:uid="{00000000-0005-0000-0000-000090010000}"/>
    <cellStyle name="_KPI 09-24_Risk summary report.02.03_KPI-OCS 0311_KPI-ISD 0311_111_NUBNSB for 0708" xfId="409" xr:uid="{00000000-0005-0000-0000-000091010000}"/>
    <cellStyle name="_KPI 09-24_Risk summary report.02.03_KPI-OCS 0311_KPI-ISD 0311_111_NUBNSB for 0708_Inventory 4 days 0802." xfId="410" xr:uid="{00000000-0005-0000-0000-000092010000}"/>
    <cellStyle name="_KPI 09-24_Risk summary report.02.03_KPI-OCS 0311_KPI-ISD 0311_111_NUBNSB for 0708_NUBNSB0726." xfId="411" xr:uid="{00000000-0005-0000-0000-000093010000}"/>
    <cellStyle name="_KPI 09-24_Risk summary report.02.03_KPI-OCS 0311_KPI-ISD 0311_111_NUBNSB for 0708_Weekly report (MM) 0722" xfId="412" xr:uid="{00000000-0005-0000-0000-000094010000}"/>
    <cellStyle name="_KPI 09-24_Risk summary report.02.03_KPI-OCS 0311_KPI-ISD 0311_111_NUBNSB for 0708_Weekly report (MM) 0812." xfId="413" xr:uid="{00000000-0005-0000-0000-000095010000}"/>
    <cellStyle name="_KPI 09-24_Risk summary report.02.03_KPI-OCS 0311_NUBNSB for 0708" xfId="414" xr:uid="{00000000-0005-0000-0000-000096010000}"/>
    <cellStyle name="_KPI 09-24_Risk summary report.02.03_KPI-OCS 0311_NUBNSB for 0708_Inventory 4 days 0802." xfId="415" xr:uid="{00000000-0005-0000-0000-000097010000}"/>
    <cellStyle name="_KPI 09-24_Risk summary report.02.03_KPI-OCS 0311_NUBNSB for 0708_NUBNSB0726." xfId="416" xr:uid="{00000000-0005-0000-0000-000098010000}"/>
    <cellStyle name="_KPI 09-24_Risk summary report.02.03_KPI-OCS 0311_NUBNSB for 0708_Weekly report (MM) 0722" xfId="417" xr:uid="{00000000-0005-0000-0000-000099010000}"/>
    <cellStyle name="_KPI 09-24_Risk summary report.02.03_KPI-OCS 0311_NUBNSB for 0708_Weekly report (MM) 0812." xfId="418" xr:uid="{00000000-0005-0000-0000-00009A010000}"/>
    <cellStyle name="_KPI 09-24_Risk summary report.02.03_KPI-OCS 0318" xfId="419" xr:uid="{00000000-0005-0000-0000-00009B010000}"/>
    <cellStyle name="_KPI 09-24_Risk summary report.02.03_KPI-OCS 0318_NUBNSB for 0708" xfId="420" xr:uid="{00000000-0005-0000-0000-00009C010000}"/>
    <cellStyle name="_KPI 09-24_Risk summary report.02.03_KPI-OCS 0318_NUBNSB for 0708_Inventory 4 days 0802." xfId="421" xr:uid="{00000000-0005-0000-0000-00009D010000}"/>
    <cellStyle name="_KPI 09-24_Risk summary report.02.03_KPI-OCS 0318_NUBNSB for 0708_NUBNSB0726." xfId="422" xr:uid="{00000000-0005-0000-0000-00009E010000}"/>
    <cellStyle name="_KPI 09-24_Risk summary report.02.03_KPI-OCS 0318_NUBNSB for 0708_Weekly report (MM) 0722" xfId="423" xr:uid="{00000000-0005-0000-0000-00009F010000}"/>
    <cellStyle name="_KPI 09-24_Risk summary report.02.03_KPI-OCS 0318_NUBNSB for 0708_Weekly report (MM) 0812." xfId="424" xr:uid="{00000000-0005-0000-0000-0000A0010000}"/>
    <cellStyle name="_KPI 09-24_Risk summary report.02.03_KPI-OCS 0325" xfId="425" xr:uid="{00000000-0005-0000-0000-0000A1010000}"/>
    <cellStyle name="_KPI 09-24_Risk summary report.02.03_KPI-OCS 0325_NUBNSB for 0708" xfId="426" xr:uid="{00000000-0005-0000-0000-0000A2010000}"/>
    <cellStyle name="_KPI 09-24_Risk summary report.02.03_KPI-OCS 0325_NUBNSB for 0708_Inventory 4 days 0802." xfId="427" xr:uid="{00000000-0005-0000-0000-0000A3010000}"/>
    <cellStyle name="_KPI 09-24_Risk summary report.02.03_KPI-OCS 0325_NUBNSB for 0708_NUBNSB0726." xfId="428" xr:uid="{00000000-0005-0000-0000-0000A4010000}"/>
    <cellStyle name="_KPI 09-24_Risk summary report.02.03_KPI-OCS 0325_NUBNSB for 0708_Weekly report (MM) 0722" xfId="429" xr:uid="{00000000-0005-0000-0000-0000A5010000}"/>
    <cellStyle name="_KPI 09-24_Risk summary report.02.03_KPI-OCS 0325_NUBNSB for 0708_Weekly report (MM) 0812." xfId="430" xr:uid="{00000000-0005-0000-0000-0000A6010000}"/>
    <cellStyle name="_KPI 09-24_Risk summary report.02.03_KPI-PPD 0331" xfId="431" xr:uid="{00000000-0005-0000-0000-0000A7010000}"/>
    <cellStyle name="_KPI 09-24_Risk summary report.02.03_KPI-PPD 0331_NUBNSB for 0708" xfId="432" xr:uid="{00000000-0005-0000-0000-0000A8010000}"/>
    <cellStyle name="_KPI 09-24_Risk summary report.02.03_KPI-PPD 0331_NUBNSB for 0708_Inventory 4 days 0802." xfId="433" xr:uid="{00000000-0005-0000-0000-0000A9010000}"/>
    <cellStyle name="_KPI 09-24_Risk summary report.02.03_KPI-PPD 0331_NUBNSB for 0708_NUBNSB0726." xfId="434" xr:uid="{00000000-0005-0000-0000-0000AA010000}"/>
    <cellStyle name="_KPI 09-24_Risk summary report.02.03_KPI-PPD 0331_NUBNSB for 0708_Weekly report (MM) 0722" xfId="435" xr:uid="{00000000-0005-0000-0000-0000AB010000}"/>
    <cellStyle name="_KPI 09-24_Risk summary report.02.03_KPI-PPD 0331_NUBNSB for 0708_Weekly report (MM) 0812." xfId="436" xr:uid="{00000000-0005-0000-0000-0000AC010000}"/>
    <cellStyle name="_KPI 09-24_Risk summary report.02.03_MUV 10th~17th Mar 13310001" xfId="437" xr:uid="{00000000-0005-0000-0000-0000AD010000}"/>
    <cellStyle name="_KPI 09-24_Risk summary report.02.03_MUV 10th~17th Mar 13310001_NUBNSB for 0708" xfId="438" xr:uid="{00000000-0005-0000-0000-0000AE010000}"/>
    <cellStyle name="_KPI 09-24_Risk summary report.02.03_MUV 10th~17th Mar 13310001_NUBNSB for 0708_Inventory 4 days 0802." xfId="439" xr:uid="{00000000-0005-0000-0000-0000AF010000}"/>
    <cellStyle name="_KPI 09-24_Risk summary report.02.03_MUV 10th~17th Mar 13310001_NUBNSB for 0708_NUBNSB0726." xfId="440" xr:uid="{00000000-0005-0000-0000-0000B0010000}"/>
    <cellStyle name="_KPI 09-24_Risk summary report.02.03_MUV 10th~17th Mar 13310001_NUBNSB for 0708_Weekly report (MM) 0722" xfId="441" xr:uid="{00000000-0005-0000-0000-0000B1010000}"/>
    <cellStyle name="_KPI 09-24_Risk summary report.02.03_MUV 10th~17th Mar 13310001_NUBNSB for 0708_Weekly report (MM) 0812." xfId="442" xr:uid="{00000000-0005-0000-0000-0000B2010000}"/>
    <cellStyle name="_KPI 09-24_Risk summary report.02.03_MUV 10th~17th Mar 13310001_OA IMD 04'05 Cost Review" xfId="443" xr:uid="{00000000-0005-0000-0000-0000B3010000}"/>
    <cellStyle name="_KPI 09-24_Risk summary report.02.03_MUV 10th~17th Mar 13310001_OA IMD 04'05 Cost Review 0502" xfId="444" xr:uid="{00000000-0005-0000-0000-0000B4010000}"/>
    <cellStyle name="_KPI 09-24_Risk summary report.02.03_MUV 10th~17th Mar 13310001_OA IMD 05'05 Cost Review" xfId="445" xr:uid="{00000000-0005-0000-0000-0000B5010000}"/>
    <cellStyle name="_KPI 09-24_Risk summary report.02.03_MUV 10th~17th Mar 13310001_OA IMD 06'05 Cost Review" xfId="446" xr:uid="{00000000-0005-0000-0000-0000B6010000}"/>
    <cellStyle name="_KPI 09-24_Risk summary report.02.03_MUV 10th~17th Mar 13310001_OA IMD 07'05 Cost Review" xfId="447" xr:uid="{00000000-0005-0000-0000-0000B7010000}"/>
    <cellStyle name="_KPI 09-24_Risk summary report.02.03_MUV 10th~17th Mar 13310001_OA IMD 08'05 Cost Review" xfId="448" xr:uid="{00000000-0005-0000-0000-0000B8010000}"/>
    <cellStyle name="_KPI 09-24_Risk summary report.02.03_MUV 17th~24th Mar 13310001" xfId="449" xr:uid="{00000000-0005-0000-0000-0000B9010000}"/>
    <cellStyle name="_KPI 09-24_Risk summary report.02.03_MUV 17th~24th Mar 13310001_NUBNSB for 0708" xfId="450" xr:uid="{00000000-0005-0000-0000-0000BA010000}"/>
    <cellStyle name="_KPI 09-24_Risk summary report.02.03_MUV 17th~24th Mar 13310001_NUBNSB for 0708_Inventory 4 days 0802." xfId="451" xr:uid="{00000000-0005-0000-0000-0000BB010000}"/>
    <cellStyle name="_KPI 09-24_Risk summary report.02.03_MUV 17th~24th Mar 13310001_NUBNSB for 0708_NUBNSB0726." xfId="452" xr:uid="{00000000-0005-0000-0000-0000BC010000}"/>
    <cellStyle name="_KPI 09-24_Risk summary report.02.03_MUV 17th~24th Mar 13310001_NUBNSB for 0708_Weekly report (MM) 0722" xfId="453" xr:uid="{00000000-0005-0000-0000-0000BD010000}"/>
    <cellStyle name="_KPI 09-24_Risk summary report.02.03_MUV 17th~24th Mar 13310001_NUBNSB for 0708_Weekly report (MM) 0812." xfId="454" xr:uid="{00000000-0005-0000-0000-0000BE010000}"/>
    <cellStyle name="_KPI 09-24_Risk summary report.02.03_muv 1st-7th" xfId="455" xr:uid="{00000000-0005-0000-0000-0000BF010000}"/>
    <cellStyle name="_KPI 09-24_Risk summary report.02.03_muv 1st-7th_NUBNSB for 0708" xfId="456" xr:uid="{00000000-0005-0000-0000-0000C0010000}"/>
    <cellStyle name="_KPI 09-24_Risk summary report.02.03_muv 1st-7th_NUBNSB for 0708_Inventory 4 days 0802." xfId="457" xr:uid="{00000000-0005-0000-0000-0000C1010000}"/>
    <cellStyle name="_KPI 09-24_Risk summary report.02.03_muv 1st-7th_NUBNSB for 0708_NUBNSB0726." xfId="458" xr:uid="{00000000-0005-0000-0000-0000C2010000}"/>
    <cellStyle name="_KPI 09-24_Risk summary report.02.03_muv 1st-7th_NUBNSB for 0708_Weekly report (MM) 0722" xfId="459" xr:uid="{00000000-0005-0000-0000-0000C3010000}"/>
    <cellStyle name="_KPI 09-24_Risk summary report.02.03_muv 1st-7th_NUBNSB for 0708_Weekly report (MM) 0812." xfId="460" xr:uid="{00000000-0005-0000-0000-0000C4010000}"/>
    <cellStyle name="_KPI 09-24_Risk summary report.02.03_NUB&amp;NSB" xfId="461" xr:uid="{00000000-0005-0000-0000-0000C5010000}"/>
    <cellStyle name="_KPI 09-24_Risk summary report.02.03_NUB&amp;NSB_NUBNSB for 0708" xfId="462" xr:uid="{00000000-0005-0000-0000-0000C6010000}"/>
    <cellStyle name="_KPI 09-24_Risk summary report.02.03_NUB&amp;NSB_NUBNSB for 0708_Inventory 4 days 0802." xfId="463" xr:uid="{00000000-0005-0000-0000-0000C7010000}"/>
    <cellStyle name="_KPI 09-24_Risk summary report.02.03_NUB&amp;NSB_NUBNSB for 0708_NUBNSB0726." xfId="464" xr:uid="{00000000-0005-0000-0000-0000C8010000}"/>
    <cellStyle name="_KPI 09-24_Risk summary report.02.03_NUB&amp;NSB_NUBNSB for 0708_Weekly report (MM) 0722" xfId="465" xr:uid="{00000000-0005-0000-0000-0000C9010000}"/>
    <cellStyle name="_KPI 09-24_Risk summary report.02.03_NUB&amp;NSB_NUBNSB for 0708_Weekly report (MM) 0812." xfId="466" xr:uid="{00000000-0005-0000-0000-0000CA010000}"/>
    <cellStyle name="_KPI 09-24_Risk summary report.02.03_NUBNSB for 0708" xfId="467" xr:uid="{00000000-0005-0000-0000-0000CB010000}"/>
    <cellStyle name="_KPI 09-24_Risk summary report.02.03_NUBNSB for 0708_Inventory 4 days 0802." xfId="468" xr:uid="{00000000-0005-0000-0000-0000CC010000}"/>
    <cellStyle name="_KPI 09-24_Risk summary report.02.03_NUBNSB for 0708_NUBNSB0726." xfId="469" xr:uid="{00000000-0005-0000-0000-0000CD010000}"/>
    <cellStyle name="_KPI 09-24_Risk summary report.02.03_NUBNSB for 0708_Weekly report (MM) 0722" xfId="470" xr:uid="{00000000-0005-0000-0000-0000CE010000}"/>
    <cellStyle name="_KPI 09-24_Risk summary report.02.03_NUBNSB for 0708_Weekly report (MM) 0812." xfId="471" xr:uid="{00000000-0005-0000-0000-0000CF010000}"/>
    <cellStyle name="_KPI 09-24_Risk summary report.02.03_OA IMD 04'05 Cost Review" xfId="472" xr:uid="{00000000-0005-0000-0000-0000D0010000}"/>
    <cellStyle name="_KPI 09-24_Risk summary report.02.03_OA IMD 04'05 Cost Review 0502" xfId="473" xr:uid="{00000000-0005-0000-0000-0000D1010000}"/>
    <cellStyle name="_KPI 09-24_Risk summary report.02.03_OA IMD 05'05 Cost Review" xfId="474" xr:uid="{00000000-0005-0000-0000-0000D2010000}"/>
    <cellStyle name="_KPI 09-24_Risk summary report.02.03_OA IMD 06'05 Cost Review" xfId="475" xr:uid="{00000000-0005-0000-0000-0000D3010000}"/>
    <cellStyle name="_KPI 09-24_Risk summary report.02.03_OA IMD 07'05 Cost Review" xfId="476" xr:uid="{00000000-0005-0000-0000-0000D4010000}"/>
    <cellStyle name="_KPI 09-24_Risk summary report.02.03_OA IMD 08'05 Cost Review" xfId="477" xr:uid="{00000000-0005-0000-0000-0000D5010000}"/>
    <cellStyle name="_KPI 09-24_Risk summary report.02.03_WO Completion Status" xfId="478" xr:uid="{00000000-0005-0000-0000-0000D6010000}"/>
    <cellStyle name="_KPI 09-24_Risk summary report.02.03_WO Completion Status_IPS_Slowing Moving_07.18-05" xfId="479" xr:uid="{00000000-0005-0000-0000-0000D7010000}"/>
    <cellStyle name="_KPI 09-24_Risk summary report.02.03_WO Completion Status_IPS_Slowing Moving_07.18-05_Weekly report (MM) 0722" xfId="480" xr:uid="{00000000-0005-0000-0000-0000D8010000}"/>
    <cellStyle name="_KPI 09-24_Risk summary report.02.03_WO Completion Status_IPS_Slowing Moving_07.18-05_Weekly report (MM) 0812." xfId="481" xr:uid="{00000000-0005-0000-0000-0000D9010000}"/>
    <cellStyle name="_KPI 09-24_Risk summary report.02.03_WO Completion Status_KPI-ISD 0311_111" xfId="482" xr:uid="{00000000-0005-0000-0000-0000DA010000}"/>
    <cellStyle name="_KPI 09-24_Risk summary report.02.03_WO Completion Status_KPI-ISD 0311_111_NUBNSB for 0708" xfId="483" xr:uid="{00000000-0005-0000-0000-0000DB010000}"/>
    <cellStyle name="_KPI 09-24_Risk summary report.02.03_WO Completion Status_KPI-ISD 0311_111_NUBNSB for 0708_Inventory 4 days 0802." xfId="484" xr:uid="{00000000-0005-0000-0000-0000DC010000}"/>
    <cellStyle name="_KPI 09-24_Risk summary report.02.03_WO Completion Status_KPI-ISD 0311_111_NUBNSB for 0708_NUBNSB0726." xfId="485" xr:uid="{00000000-0005-0000-0000-0000DD010000}"/>
    <cellStyle name="_KPI 09-24_Risk summary report.02.03_WO Completion Status_KPI-ISD 0311_111_NUBNSB for 0708_Weekly report (MM) 0722" xfId="486" xr:uid="{00000000-0005-0000-0000-0000DE010000}"/>
    <cellStyle name="_KPI 09-24_Risk summary report.02.03_WO Completion Status_KPI-ISD 0311_111_NUBNSB for 0708_Weekly report (MM) 0812." xfId="487" xr:uid="{00000000-0005-0000-0000-0000DF010000}"/>
    <cellStyle name="_KPI 09-24_Risk summary report.02.03_WO Completion Status_NUBNSB for 0708" xfId="488" xr:uid="{00000000-0005-0000-0000-0000E0010000}"/>
    <cellStyle name="_KPI 09-24_Risk summary report.02.03_WO Completion Status_NUBNSB for 0708_Inventory 4 days 0802." xfId="489" xr:uid="{00000000-0005-0000-0000-0000E1010000}"/>
    <cellStyle name="_KPI 09-24_Risk summary report.02.03_WO Completion Status_NUBNSB for 0708_NUBNSB0726." xfId="490" xr:uid="{00000000-0005-0000-0000-0000E2010000}"/>
    <cellStyle name="_KPI 09-24_Risk summary report.02.03_WO Completion Status_NUBNSB for 0708_Weekly report (MM) 0722" xfId="491" xr:uid="{00000000-0005-0000-0000-0000E3010000}"/>
    <cellStyle name="_KPI 09-24_Risk summary report.02.03_WO Completion Status_NUBNSB for 0708_Weekly report (MM) 0812." xfId="492" xr:uid="{00000000-0005-0000-0000-0000E4010000}"/>
    <cellStyle name="_KPI 09-24_Risk summary report.02.03_WO Completion Status_OA IMD 04'05 Cost Review" xfId="493" xr:uid="{00000000-0005-0000-0000-0000E5010000}"/>
    <cellStyle name="_KPI 09-24_Risk summary report.02.03_WO Completion Status_OA IMD 04'05 Cost Review 0502" xfId="494" xr:uid="{00000000-0005-0000-0000-0000E6010000}"/>
    <cellStyle name="_KPI 09-24_Risk summary report.02.03_WO Completion Status_OA IMD 05'05 Cost Review" xfId="495" xr:uid="{00000000-0005-0000-0000-0000E7010000}"/>
    <cellStyle name="_KPI 09-24_Risk summary report.02.03_WO Completion Status_OA IMD 06'05 Cost Review" xfId="496" xr:uid="{00000000-0005-0000-0000-0000E8010000}"/>
    <cellStyle name="_KPI 09-24_Risk summary report.02.03_WO Completion Status_OA IMD 07'05 Cost Review" xfId="497" xr:uid="{00000000-0005-0000-0000-0000E9010000}"/>
    <cellStyle name="_KPI 09-24_Risk summary report.02.03_WO Completion Status_OA IMD 08'05 Cost Review" xfId="498" xr:uid="{00000000-0005-0000-0000-0000EA010000}"/>
    <cellStyle name="_KPI 09-24_Risk summary report.02.03_WO Completion Status2" xfId="499" xr:uid="{00000000-0005-0000-0000-0000EB010000}"/>
    <cellStyle name="_KPI 09-24_Risk summary report.02.03_WO Completion Status2_IPS_Slowing Moving_07.18-05" xfId="500" xr:uid="{00000000-0005-0000-0000-0000EC010000}"/>
    <cellStyle name="_KPI 09-24_Risk summary report.02.03_WO Completion Status2_IPS_Slowing Moving_07.18-05_Weekly report (MM) 0722" xfId="501" xr:uid="{00000000-0005-0000-0000-0000ED010000}"/>
    <cellStyle name="_KPI 09-24_Risk summary report.02.03_WO Completion Status2_IPS_Slowing Moving_07.18-05_Weekly report (MM) 0812." xfId="502" xr:uid="{00000000-0005-0000-0000-0000EE010000}"/>
    <cellStyle name="_KPI 09-24_Risk summary report.02.03_WO Completion Status2_KPI-ISD 0311_111" xfId="503" xr:uid="{00000000-0005-0000-0000-0000EF010000}"/>
    <cellStyle name="_KPI 09-24_Risk summary report.02.03_WO Completion Status2_KPI-ISD 0311_111_NUBNSB for 0708" xfId="504" xr:uid="{00000000-0005-0000-0000-0000F0010000}"/>
    <cellStyle name="_KPI 09-24_Risk summary report.02.03_WO Completion Status2_KPI-ISD 0311_111_NUBNSB for 0708_Inventory 4 days 0802." xfId="505" xr:uid="{00000000-0005-0000-0000-0000F1010000}"/>
    <cellStyle name="_KPI 09-24_Risk summary report.02.03_WO Completion Status2_KPI-ISD 0311_111_NUBNSB for 0708_NUBNSB0726." xfId="506" xr:uid="{00000000-0005-0000-0000-0000F2010000}"/>
    <cellStyle name="_KPI 09-24_Risk summary report.02.03_WO Completion Status2_KPI-ISD 0311_111_NUBNSB for 0708_Weekly report (MM) 0722" xfId="507" xr:uid="{00000000-0005-0000-0000-0000F3010000}"/>
    <cellStyle name="_KPI 09-24_Risk summary report.02.03_WO Completion Status2_KPI-ISD 0311_111_NUBNSB for 0708_Weekly report (MM) 0812." xfId="508" xr:uid="{00000000-0005-0000-0000-0000F4010000}"/>
    <cellStyle name="_KPI 09-24_Risk summary report.02.03_WO Completion Status2_NUBNSB for 0708" xfId="509" xr:uid="{00000000-0005-0000-0000-0000F5010000}"/>
    <cellStyle name="_KPI 09-24_Risk summary report.02.03_WO Completion Status2_NUBNSB for 0708_Inventory 4 days 0802." xfId="510" xr:uid="{00000000-0005-0000-0000-0000F6010000}"/>
    <cellStyle name="_KPI 09-24_Risk summary report.02.03_WO Completion Status2_NUBNSB for 0708_NUBNSB0726." xfId="511" xr:uid="{00000000-0005-0000-0000-0000F7010000}"/>
    <cellStyle name="_KPI 09-24_Risk summary report.02.03_WO Completion Status2_NUBNSB for 0708_Weekly report (MM) 0722" xfId="512" xr:uid="{00000000-0005-0000-0000-0000F8010000}"/>
    <cellStyle name="_KPI 09-24_Risk summary report.02.03_WO Completion Status2_NUBNSB for 0708_Weekly report (MM) 0812." xfId="513" xr:uid="{00000000-0005-0000-0000-0000F9010000}"/>
    <cellStyle name="_KPI 09-24_Risk summary report.02.03_WO Completion Status2_OA IMD 04'05 Cost Review" xfId="514" xr:uid="{00000000-0005-0000-0000-0000FA010000}"/>
    <cellStyle name="_KPI 09-24_Risk summary report.02.03_WO Completion Status2_OA IMD 04'05 Cost Review 0502" xfId="515" xr:uid="{00000000-0005-0000-0000-0000FB010000}"/>
    <cellStyle name="_KPI 09-24_Risk summary report.02.03_WO Completion Status2_OA IMD 05'05 Cost Review" xfId="516" xr:uid="{00000000-0005-0000-0000-0000FC010000}"/>
    <cellStyle name="_KPI 09-24_Risk summary report.02.03_WO Completion Status2_OA IMD 06'05 Cost Review" xfId="517" xr:uid="{00000000-0005-0000-0000-0000FD010000}"/>
    <cellStyle name="_KPI 09-24_Risk summary report.02.03_WO Completion Status2_OA IMD 07'05 Cost Review" xfId="518" xr:uid="{00000000-0005-0000-0000-0000FE010000}"/>
    <cellStyle name="_KPI 09-24_Risk summary report.02.03_WO Completion Status2_OA IMD 08'05 Cost Review" xfId="519" xr:uid="{00000000-0005-0000-0000-0000FF010000}"/>
    <cellStyle name="_KPI 09-24_Risk summary report_IPS_Slowing Moving_07.18-05" xfId="520" xr:uid="{00000000-0005-0000-0000-000000020000}"/>
    <cellStyle name="_KPI 09-24_Risk summary report_IPS_Slowing Moving_07.18-05_Weekly report (MM) 0722" xfId="521" xr:uid="{00000000-0005-0000-0000-000001020000}"/>
    <cellStyle name="_KPI 09-24_Risk summary report_IPS_Slowing Moving_07.18-05_Weekly report (MM) 0812." xfId="522" xr:uid="{00000000-0005-0000-0000-000002020000}"/>
    <cellStyle name="_KPI 09-24_Risk summary report_KPI-ISD 0311_111" xfId="523" xr:uid="{00000000-0005-0000-0000-000003020000}"/>
    <cellStyle name="_KPI 09-24_Risk summary report_KPI-ISD 0311_111_NUBNSB for 0708" xfId="524" xr:uid="{00000000-0005-0000-0000-000004020000}"/>
    <cellStyle name="_KPI 09-24_Risk summary report_KPI-ISD 0311_111_NUBNSB for 0708_Inventory 4 days 0802." xfId="525" xr:uid="{00000000-0005-0000-0000-000005020000}"/>
    <cellStyle name="_KPI 09-24_Risk summary report_KPI-ISD 0311_111_NUBNSB for 0708_NUBNSB0726." xfId="526" xr:uid="{00000000-0005-0000-0000-000006020000}"/>
    <cellStyle name="_KPI 09-24_Risk summary report_KPI-ISD 0311_111_NUBNSB for 0708_Weekly report (MM) 0722" xfId="527" xr:uid="{00000000-0005-0000-0000-000007020000}"/>
    <cellStyle name="_KPI 09-24_Risk summary report_KPI-ISD 0311_111_NUBNSB for 0708_Weekly report (MM) 0812." xfId="528" xr:uid="{00000000-0005-0000-0000-000008020000}"/>
    <cellStyle name="_KPI 09-24_Risk summary report_NUBNSB for 0708" xfId="529" xr:uid="{00000000-0005-0000-0000-000009020000}"/>
    <cellStyle name="_KPI 09-24_Risk summary report_NUBNSB for 0708_Inventory 4 days 0802." xfId="530" xr:uid="{00000000-0005-0000-0000-00000A020000}"/>
    <cellStyle name="_KPI 09-24_Risk summary report_NUBNSB for 0708_NUBNSB0726." xfId="531" xr:uid="{00000000-0005-0000-0000-00000B020000}"/>
    <cellStyle name="_KPI 09-24_Risk summary report_NUBNSB for 0708_Weekly report (MM) 0722" xfId="532" xr:uid="{00000000-0005-0000-0000-00000C020000}"/>
    <cellStyle name="_KPI 09-24_Risk summary report_NUBNSB for 0708_Weekly report (MM) 0812." xfId="533" xr:uid="{00000000-0005-0000-0000-00000D020000}"/>
    <cellStyle name="_KPI 09-24_Risk summary report_OA IMD 04'05 Cost Review" xfId="534" xr:uid="{00000000-0005-0000-0000-00000E020000}"/>
    <cellStyle name="_KPI 09-24_Risk summary report_OA IMD 04'05 Cost Review 0502" xfId="535" xr:uid="{00000000-0005-0000-0000-00000F020000}"/>
    <cellStyle name="_KPI 09-24_Risk summary report_OA IMD 05'05 Cost Review" xfId="536" xr:uid="{00000000-0005-0000-0000-000010020000}"/>
    <cellStyle name="_KPI 09-24_Risk summary report_OA IMD 06'05 Cost Review" xfId="537" xr:uid="{00000000-0005-0000-0000-000011020000}"/>
    <cellStyle name="_KPI 09-24_Risk summary report_OA IMD 07'05 Cost Review" xfId="538" xr:uid="{00000000-0005-0000-0000-000012020000}"/>
    <cellStyle name="_KPI 09-24_Risk summary report_OA IMD 08'05 Cost Review" xfId="539" xr:uid="{00000000-0005-0000-0000-000013020000}"/>
    <cellStyle name="_KPI 09-24_Risk summary report_Risk summary report.02.03" xfId="540" xr:uid="{00000000-0005-0000-0000-000014020000}"/>
    <cellStyle name="_KPI 09-24_Risk summary report_Risk summary report.02.03_IPS_Slowing Moving_07.18-05" xfId="541" xr:uid="{00000000-0005-0000-0000-000015020000}"/>
    <cellStyle name="_KPI 09-24_Risk summary report_Risk summary report.02.03_IPS_Slowing Moving_07.18-05_Weekly report (MM) 0722" xfId="542" xr:uid="{00000000-0005-0000-0000-000016020000}"/>
    <cellStyle name="_KPI 09-24_Risk summary report_Risk summary report.02.03_IPS_Slowing Moving_07.18-05_Weekly report (MM) 0812." xfId="543" xr:uid="{00000000-0005-0000-0000-000017020000}"/>
    <cellStyle name="_KPI 09-24_Risk summary report_Risk summary report.02.03_ISD  Slow moving_03.31.051" xfId="544" xr:uid="{00000000-0005-0000-0000-000018020000}"/>
    <cellStyle name="_KPI 09-24_Risk summary report_Risk summary report.02.03_ISD  Slow moving_03.31.051_NUBNSB for 0708" xfId="545" xr:uid="{00000000-0005-0000-0000-000019020000}"/>
    <cellStyle name="_KPI 09-24_Risk summary report_Risk summary report.02.03_ISD  Slow moving_03.31.051_NUBNSB for 0708_Inventory 4 days 0802." xfId="546" xr:uid="{00000000-0005-0000-0000-00001A020000}"/>
    <cellStyle name="_KPI 09-24_Risk summary report_Risk summary report.02.03_ISD  Slow moving_03.31.051_NUBNSB for 0708_NUBNSB0726." xfId="547" xr:uid="{00000000-0005-0000-0000-00001B020000}"/>
    <cellStyle name="_KPI 09-24_Risk summary report_Risk summary report.02.03_ISD  Slow moving_03.31.051_NUBNSB for 0708_Weekly report (MM) 0722" xfId="548" xr:uid="{00000000-0005-0000-0000-00001C020000}"/>
    <cellStyle name="_KPI 09-24_Risk summary report_Risk summary report.02.03_ISD  Slow moving_03.31.051_NUBNSB for 0708_Weekly report (MM) 0812." xfId="549" xr:uid="{00000000-0005-0000-0000-00001D020000}"/>
    <cellStyle name="_KPI 09-24_Risk summary report_Risk summary report.02.03_KPI-ISD 03311" xfId="550" xr:uid="{00000000-0005-0000-0000-00001E020000}"/>
    <cellStyle name="_KPI 09-24_Risk summary report_Risk summary report.02.03_KPI-ISD 03311_NUBNSB for 0708" xfId="551" xr:uid="{00000000-0005-0000-0000-00001F020000}"/>
    <cellStyle name="_KPI 09-24_Risk summary report_Risk summary report.02.03_KPI-ISD 03311_NUBNSB for 0708_Inventory 4 days 0802." xfId="552" xr:uid="{00000000-0005-0000-0000-000020020000}"/>
    <cellStyle name="_KPI 09-24_Risk summary report_Risk summary report.02.03_KPI-ISD 03311_NUBNSB for 0708_NUBNSB0726." xfId="553" xr:uid="{00000000-0005-0000-0000-000021020000}"/>
    <cellStyle name="_KPI 09-24_Risk summary report_Risk summary report.02.03_KPI-ISD 03311_NUBNSB for 0708_Weekly report (MM) 0722" xfId="554" xr:uid="{00000000-0005-0000-0000-000022020000}"/>
    <cellStyle name="_KPI 09-24_Risk summary report_Risk summary report.02.03_KPI-ISD 03311_NUBNSB for 0708_Weekly report (MM) 0812." xfId="555" xr:uid="{00000000-0005-0000-0000-000023020000}"/>
    <cellStyle name="_KPI 09-24_Risk summary report_Risk summary report.02.03_KPI-ISD 033111" xfId="556" xr:uid="{00000000-0005-0000-0000-000024020000}"/>
    <cellStyle name="_KPI 09-24_Risk summary report_Risk summary report.02.03_KPI-ISD 033111_NUBNSB for 0708" xfId="557" xr:uid="{00000000-0005-0000-0000-000025020000}"/>
    <cellStyle name="_KPI 09-24_Risk summary report_Risk summary report.02.03_KPI-ISD 033111_NUBNSB for 0708_Inventory 4 days 0802." xfId="558" xr:uid="{00000000-0005-0000-0000-000026020000}"/>
    <cellStyle name="_KPI 09-24_Risk summary report_Risk summary report.02.03_KPI-ISD 033111_NUBNSB for 0708_NUBNSB0726." xfId="559" xr:uid="{00000000-0005-0000-0000-000027020000}"/>
    <cellStyle name="_KPI 09-24_Risk summary report_Risk summary report.02.03_KPI-ISD 033111_NUBNSB for 0708_Weekly report (MM) 0722" xfId="560" xr:uid="{00000000-0005-0000-0000-000028020000}"/>
    <cellStyle name="_KPI 09-24_Risk summary report_Risk summary report.02.03_KPI-ISD 033111_NUBNSB for 0708_Weekly report (MM) 0812." xfId="561" xr:uid="{00000000-0005-0000-0000-000029020000}"/>
    <cellStyle name="_KPI 09-24_Risk summary report_Risk summary report.02.03_KPI-OCS 0218" xfId="562" xr:uid="{00000000-0005-0000-0000-00002A020000}"/>
    <cellStyle name="_KPI 09-24_Risk summary report_Risk summary report.02.03_KPI-OCS 0218_1" xfId="563" xr:uid="{00000000-0005-0000-0000-00002B020000}"/>
    <cellStyle name="_KPI 09-24_Risk summary report_Risk summary report.02.03_KPI-OCS 0218_1_IPS_Slowing Moving_07.18-05" xfId="564" xr:uid="{00000000-0005-0000-0000-00002C020000}"/>
    <cellStyle name="_KPI 09-24_Risk summary report_Risk summary report.02.03_KPI-OCS 0218_1_IPS_Slowing Moving_07.18-05_Weekly report (MM) 0722" xfId="565" xr:uid="{00000000-0005-0000-0000-00002D020000}"/>
    <cellStyle name="_KPI 09-24_Risk summary report_Risk summary report.02.03_KPI-OCS 0218_1_IPS_Slowing Moving_07.18-05_Weekly report (MM) 0812." xfId="566" xr:uid="{00000000-0005-0000-0000-00002E020000}"/>
    <cellStyle name="_KPI 09-24_Risk summary report_Risk summary report.02.03_KPI-OCS 0218_1_KPI-ISD 0311_111" xfId="567" xr:uid="{00000000-0005-0000-0000-00002F020000}"/>
    <cellStyle name="_KPI 09-24_Risk summary report_Risk summary report.02.03_KPI-OCS 0218_1_KPI-ISD 0311_111_NUBNSB for 0708" xfId="568" xr:uid="{00000000-0005-0000-0000-000030020000}"/>
    <cellStyle name="_KPI 09-24_Risk summary report_Risk summary report.02.03_KPI-OCS 0218_1_KPI-ISD 0311_111_NUBNSB for 0708_Inventory 4 days 0802." xfId="569" xr:uid="{00000000-0005-0000-0000-000031020000}"/>
    <cellStyle name="_KPI 09-24_Risk summary report_Risk summary report.02.03_KPI-OCS 0218_1_KPI-ISD 0311_111_NUBNSB for 0708_NUBNSB0726." xfId="570" xr:uid="{00000000-0005-0000-0000-000032020000}"/>
    <cellStyle name="_KPI 09-24_Risk summary report_Risk summary report.02.03_KPI-OCS 0218_1_KPI-ISD 0311_111_NUBNSB for 0708_Weekly report (MM) 0722" xfId="571" xr:uid="{00000000-0005-0000-0000-000033020000}"/>
    <cellStyle name="_KPI 09-24_Risk summary report_Risk summary report.02.03_KPI-OCS 0218_1_KPI-ISD 0311_111_NUBNSB for 0708_Weekly report (MM) 0812." xfId="572" xr:uid="{00000000-0005-0000-0000-000034020000}"/>
    <cellStyle name="_KPI 09-24_Risk summary report_Risk summary report.02.03_KPI-OCS 0218_1_NUBNSB for 0708" xfId="573" xr:uid="{00000000-0005-0000-0000-000035020000}"/>
    <cellStyle name="_KPI 09-24_Risk summary report_Risk summary report.02.03_KPI-OCS 0218_1_NUBNSB for 0708_Inventory 4 days 0802." xfId="574" xr:uid="{00000000-0005-0000-0000-000036020000}"/>
    <cellStyle name="_KPI 09-24_Risk summary report_Risk summary report.02.03_KPI-OCS 0218_1_NUBNSB for 0708_NUBNSB0726." xfId="575" xr:uid="{00000000-0005-0000-0000-000037020000}"/>
    <cellStyle name="_KPI 09-24_Risk summary report_Risk summary report.02.03_KPI-OCS 0218_1_NUBNSB for 0708_Weekly report (MM) 0722" xfId="576" xr:uid="{00000000-0005-0000-0000-000038020000}"/>
    <cellStyle name="_KPI 09-24_Risk summary report_Risk summary report.02.03_KPI-OCS 0218_1_NUBNSB for 0708_Weekly report (MM) 0812." xfId="577" xr:uid="{00000000-0005-0000-0000-000039020000}"/>
    <cellStyle name="_KPI 09-24_Risk summary report_Risk summary report.02.03_KPI-OCS 0218_1_OA IMD 04'05 Cost Review" xfId="578" xr:uid="{00000000-0005-0000-0000-00003A020000}"/>
    <cellStyle name="_KPI 09-24_Risk summary report_Risk summary report.02.03_KPI-OCS 0218_1_OA IMD 04'05 Cost Review 0502" xfId="579" xr:uid="{00000000-0005-0000-0000-00003B020000}"/>
    <cellStyle name="_KPI 09-24_Risk summary report_Risk summary report.02.03_KPI-OCS 0218_1_OA IMD 05'05 Cost Review" xfId="580" xr:uid="{00000000-0005-0000-0000-00003C020000}"/>
    <cellStyle name="_KPI 09-24_Risk summary report_Risk summary report.02.03_KPI-OCS 0218_1_OA IMD 06'05 Cost Review" xfId="581" xr:uid="{00000000-0005-0000-0000-00003D020000}"/>
    <cellStyle name="_KPI 09-24_Risk summary report_Risk summary report.02.03_KPI-OCS 0218_1_OA IMD 07'05 Cost Review" xfId="582" xr:uid="{00000000-0005-0000-0000-00003E020000}"/>
    <cellStyle name="_KPI 09-24_Risk summary report_Risk summary report.02.03_KPI-OCS 0218_1_OA IMD 08'05 Cost Review" xfId="583" xr:uid="{00000000-0005-0000-0000-00003F020000}"/>
    <cellStyle name="_KPI 09-24_Risk summary report_Risk summary report.02.03_KPI-OCS 0218_IPS_Slowing Moving_07.18-05" xfId="584" xr:uid="{00000000-0005-0000-0000-000040020000}"/>
    <cellStyle name="_KPI 09-24_Risk summary report_Risk summary report.02.03_KPI-OCS 0218_IPS_Slowing Moving_07.18-05_Weekly report (MM) 0722" xfId="585" xr:uid="{00000000-0005-0000-0000-000041020000}"/>
    <cellStyle name="_KPI 09-24_Risk summary report_Risk summary report.02.03_KPI-OCS 0218_IPS_Slowing Moving_07.18-05_Weekly report (MM) 0812." xfId="586" xr:uid="{00000000-0005-0000-0000-000042020000}"/>
    <cellStyle name="_KPI 09-24_Risk summary report_Risk summary report.02.03_KPI-OCS 0218_KPI-ISD 0311_111" xfId="587" xr:uid="{00000000-0005-0000-0000-000043020000}"/>
    <cellStyle name="_KPI 09-24_Risk summary report_Risk summary report.02.03_KPI-OCS 0218_KPI-ISD 0311_111_NUBNSB for 0708" xfId="588" xr:uid="{00000000-0005-0000-0000-000044020000}"/>
    <cellStyle name="_KPI 09-24_Risk summary report_Risk summary report.02.03_KPI-OCS 0218_KPI-ISD 0311_111_NUBNSB for 0708_Inventory 4 days 0802." xfId="589" xr:uid="{00000000-0005-0000-0000-000045020000}"/>
    <cellStyle name="_KPI 09-24_Risk summary report_Risk summary report.02.03_KPI-OCS 0218_KPI-ISD 0311_111_NUBNSB for 0708_NUBNSB0726." xfId="590" xr:uid="{00000000-0005-0000-0000-000046020000}"/>
    <cellStyle name="_KPI 09-24_Risk summary report_Risk summary report.02.03_KPI-OCS 0218_KPI-ISD 0311_111_NUBNSB for 0708_Weekly report (MM) 0722" xfId="591" xr:uid="{00000000-0005-0000-0000-000047020000}"/>
    <cellStyle name="_KPI 09-24_Risk summary report_Risk summary report.02.03_KPI-OCS 0218_KPI-ISD 0311_111_NUBNSB for 0708_Weekly report (MM) 0812." xfId="592" xr:uid="{00000000-0005-0000-0000-000048020000}"/>
    <cellStyle name="_KPI 09-24_Risk summary report_Risk summary report.02.03_KPI-OCS 0218_NUBNSB for 0708" xfId="593" xr:uid="{00000000-0005-0000-0000-000049020000}"/>
    <cellStyle name="_KPI 09-24_Risk summary report_Risk summary report.02.03_KPI-OCS 0218_NUBNSB for 0708_Inventory 4 days 0802." xfId="594" xr:uid="{00000000-0005-0000-0000-00004A020000}"/>
    <cellStyle name="_KPI 09-24_Risk summary report_Risk summary report.02.03_KPI-OCS 0218_NUBNSB for 0708_NUBNSB0726." xfId="595" xr:uid="{00000000-0005-0000-0000-00004B020000}"/>
    <cellStyle name="_KPI 09-24_Risk summary report_Risk summary report.02.03_KPI-OCS 0218_NUBNSB for 0708_Weekly report (MM) 0722" xfId="596" xr:uid="{00000000-0005-0000-0000-00004C020000}"/>
    <cellStyle name="_KPI 09-24_Risk summary report_Risk summary report.02.03_KPI-OCS 0218_NUBNSB for 0708_Weekly report (MM) 0812." xfId="597" xr:uid="{00000000-0005-0000-0000-00004D020000}"/>
    <cellStyle name="_KPI 09-24_Risk summary report_Risk summary report.02.03_KPI-OCS 0218_OA IMD 04'05 Cost Review" xfId="598" xr:uid="{00000000-0005-0000-0000-00004E020000}"/>
    <cellStyle name="_KPI 09-24_Risk summary report_Risk summary report.02.03_KPI-OCS 0218_OA IMD 04'05 Cost Review 0502" xfId="599" xr:uid="{00000000-0005-0000-0000-00004F020000}"/>
    <cellStyle name="_KPI 09-24_Risk summary report_Risk summary report.02.03_KPI-OCS 0218_OA IMD 05'05 Cost Review" xfId="600" xr:uid="{00000000-0005-0000-0000-000050020000}"/>
    <cellStyle name="_KPI 09-24_Risk summary report_Risk summary report.02.03_KPI-OCS 0218_OA IMD 06'05 Cost Review" xfId="601" xr:uid="{00000000-0005-0000-0000-000051020000}"/>
    <cellStyle name="_KPI 09-24_Risk summary report_Risk summary report.02.03_KPI-OCS 0218_OA IMD 07'05 Cost Review" xfId="602" xr:uid="{00000000-0005-0000-0000-000052020000}"/>
    <cellStyle name="_KPI 09-24_Risk summary report_Risk summary report.02.03_KPI-OCS 0218_OA IMD 08'05 Cost Review" xfId="603" xr:uid="{00000000-0005-0000-0000-000053020000}"/>
    <cellStyle name="_KPI 09-24_Risk summary report_Risk summary report.02.03_KPI-OCS 0225" xfId="604" xr:uid="{00000000-0005-0000-0000-000054020000}"/>
    <cellStyle name="_KPI 09-24_Risk summary report_Risk summary report.02.03_KPI-OCS 0225_IPS_Slowing Moving_07.18-05" xfId="605" xr:uid="{00000000-0005-0000-0000-000055020000}"/>
    <cellStyle name="_KPI 09-24_Risk summary report_Risk summary report.02.03_KPI-OCS 0225_IPS_Slowing Moving_07.18-05_Weekly report (MM) 0722" xfId="606" xr:uid="{00000000-0005-0000-0000-000056020000}"/>
    <cellStyle name="_KPI 09-24_Risk summary report_Risk summary report.02.03_KPI-OCS 0225_IPS_Slowing Moving_07.18-05_Weekly report (MM) 0812." xfId="607" xr:uid="{00000000-0005-0000-0000-000057020000}"/>
    <cellStyle name="_KPI 09-24_Risk summary report_Risk summary report.02.03_KPI-OCS 0225_KPI-ISD 0311_111" xfId="608" xr:uid="{00000000-0005-0000-0000-000058020000}"/>
    <cellStyle name="_KPI 09-24_Risk summary report_Risk summary report.02.03_KPI-OCS 0225_KPI-ISD 0311_111_NUBNSB for 0708" xfId="609" xr:uid="{00000000-0005-0000-0000-000059020000}"/>
    <cellStyle name="_KPI 09-24_Risk summary report_Risk summary report.02.03_KPI-OCS 0225_KPI-ISD 0311_111_NUBNSB for 0708_Inventory 4 days 0802." xfId="610" xr:uid="{00000000-0005-0000-0000-00005A020000}"/>
    <cellStyle name="_KPI 09-24_Risk summary report_Risk summary report.02.03_KPI-OCS 0225_KPI-ISD 0311_111_NUBNSB for 0708_NUBNSB0726." xfId="611" xr:uid="{00000000-0005-0000-0000-00005B020000}"/>
    <cellStyle name="_KPI 09-24_Risk summary report_Risk summary report.02.03_KPI-OCS 0225_KPI-ISD 0311_111_NUBNSB for 0708_Weekly report (MM) 0722" xfId="612" xr:uid="{00000000-0005-0000-0000-00005C020000}"/>
    <cellStyle name="_KPI 09-24_Risk summary report_Risk summary report.02.03_KPI-OCS 0225_KPI-ISD 0311_111_NUBNSB for 0708_Weekly report (MM) 0812." xfId="613" xr:uid="{00000000-0005-0000-0000-00005D020000}"/>
    <cellStyle name="_KPI 09-24_Risk summary report_Risk summary report.02.03_KPI-OCS 0225_NUBNSB for 0708" xfId="614" xr:uid="{00000000-0005-0000-0000-00005E020000}"/>
    <cellStyle name="_KPI 09-24_Risk summary report_Risk summary report.02.03_KPI-OCS 0225_NUBNSB for 0708_Inventory 4 days 0802." xfId="615" xr:uid="{00000000-0005-0000-0000-00005F020000}"/>
    <cellStyle name="_KPI 09-24_Risk summary report_Risk summary report.02.03_KPI-OCS 0225_NUBNSB for 0708_NUBNSB0726." xfId="616" xr:uid="{00000000-0005-0000-0000-000060020000}"/>
    <cellStyle name="_KPI 09-24_Risk summary report_Risk summary report.02.03_KPI-OCS 0225_NUBNSB for 0708_Weekly report (MM) 0722" xfId="617" xr:uid="{00000000-0005-0000-0000-000061020000}"/>
    <cellStyle name="_KPI 09-24_Risk summary report_Risk summary report.02.03_KPI-OCS 0225_NUBNSB for 0708_Weekly report (MM) 0812." xfId="618" xr:uid="{00000000-0005-0000-0000-000062020000}"/>
    <cellStyle name="_KPI 09-24_Risk summary report_Risk summary report.02.03_KPI-OCS 0225_OA IMD 04'05 Cost Review" xfId="619" xr:uid="{00000000-0005-0000-0000-000063020000}"/>
    <cellStyle name="_KPI 09-24_Risk summary report_Risk summary report.02.03_KPI-OCS 0225_OA IMD 04'05 Cost Review 0502" xfId="620" xr:uid="{00000000-0005-0000-0000-000064020000}"/>
    <cellStyle name="_KPI 09-24_Risk summary report_Risk summary report.02.03_KPI-OCS 0225_OA IMD 05'05 Cost Review" xfId="621" xr:uid="{00000000-0005-0000-0000-000065020000}"/>
    <cellStyle name="_KPI 09-24_Risk summary report_Risk summary report.02.03_KPI-OCS 0225_OA IMD 06'05 Cost Review" xfId="622" xr:uid="{00000000-0005-0000-0000-000066020000}"/>
    <cellStyle name="_KPI 09-24_Risk summary report_Risk summary report.02.03_KPI-OCS 0225_OA IMD 07'05 Cost Review" xfId="623" xr:uid="{00000000-0005-0000-0000-000067020000}"/>
    <cellStyle name="_KPI 09-24_Risk summary report_Risk summary report.02.03_KPI-OCS 0225_OA IMD 08'05 Cost Review" xfId="624" xr:uid="{00000000-0005-0000-0000-000068020000}"/>
    <cellStyle name="_KPI 09-24_Risk summary report_Risk summary report.02.03_KPI-OCS 0304" xfId="625" xr:uid="{00000000-0005-0000-0000-000069020000}"/>
    <cellStyle name="_KPI 09-24_Risk summary report_Risk summary report.02.03_KPI-OCS 0304_111" xfId="626" xr:uid="{00000000-0005-0000-0000-00006A020000}"/>
    <cellStyle name="_KPI 09-24_Risk summary report_Risk summary report.02.03_KPI-OCS 0304_111_IPS_Slowing Moving_07.18-05" xfId="627" xr:uid="{00000000-0005-0000-0000-00006B020000}"/>
    <cellStyle name="_KPI 09-24_Risk summary report_Risk summary report.02.03_KPI-OCS 0304_111_IPS_Slowing Moving_07.18-05_Weekly report (MM) 0722" xfId="628" xr:uid="{00000000-0005-0000-0000-00006C020000}"/>
    <cellStyle name="_KPI 09-24_Risk summary report_Risk summary report.02.03_KPI-OCS 0304_111_IPS_Slowing Moving_07.18-05_Weekly report (MM) 0812." xfId="629" xr:uid="{00000000-0005-0000-0000-00006D020000}"/>
    <cellStyle name="_KPI 09-24_Risk summary report_Risk summary report.02.03_KPI-OCS 0304_111_KPI-ISD 0311_111" xfId="630" xr:uid="{00000000-0005-0000-0000-00006E020000}"/>
    <cellStyle name="_KPI 09-24_Risk summary report_Risk summary report.02.03_KPI-OCS 0304_111_KPI-ISD 0311_111_NUBNSB for 0708" xfId="631" xr:uid="{00000000-0005-0000-0000-00006F020000}"/>
    <cellStyle name="_KPI 09-24_Risk summary report_Risk summary report.02.03_KPI-OCS 0304_111_KPI-ISD 0311_111_NUBNSB for 0708_Inventory 4 days 0802." xfId="632" xr:uid="{00000000-0005-0000-0000-000070020000}"/>
    <cellStyle name="_KPI 09-24_Risk summary report_Risk summary report.02.03_KPI-OCS 0304_111_KPI-ISD 0311_111_NUBNSB for 0708_NUBNSB0726." xfId="633" xr:uid="{00000000-0005-0000-0000-000071020000}"/>
    <cellStyle name="_KPI 09-24_Risk summary report_Risk summary report.02.03_KPI-OCS 0304_111_KPI-ISD 0311_111_NUBNSB for 0708_Weekly report (MM) 0722" xfId="634" xr:uid="{00000000-0005-0000-0000-000072020000}"/>
    <cellStyle name="_KPI 09-24_Risk summary report_Risk summary report.02.03_KPI-OCS 0304_111_KPI-ISD 0311_111_NUBNSB for 0708_Weekly report (MM) 0812." xfId="635" xr:uid="{00000000-0005-0000-0000-000073020000}"/>
    <cellStyle name="_KPI 09-24_Risk summary report_Risk summary report.02.03_KPI-OCS 0304_111_NUBNSB for 0708" xfId="636" xr:uid="{00000000-0005-0000-0000-000074020000}"/>
    <cellStyle name="_KPI 09-24_Risk summary report_Risk summary report.02.03_KPI-OCS 0304_111_NUBNSB for 0708_Inventory 4 days 0802." xfId="637" xr:uid="{00000000-0005-0000-0000-000075020000}"/>
    <cellStyle name="_KPI 09-24_Risk summary report_Risk summary report.02.03_KPI-OCS 0304_111_NUBNSB for 0708_NUBNSB0726." xfId="638" xr:uid="{00000000-0005-0000-0000-000076020000}"/>
    <cellStyle name="_KPI 09-24_Risk summary report_Risk summary report.02.03_KPI-OCS 0304_111_NUBNSB for 0708_Weekly report (MM) 0722" xfId="639" xr:uid="{00000000-0005-0000-0000-000077020000}"/>
    <cellStyle name="_KPI 09-24_Risk summary report_Risk summary report.02.03_KPI-OCS 0304_111_NUBNSB for 0708_Weekly report (MM) 0812." xfId="640" xr:uid="{00000000-0005-0000-0000-000078020000}"/>
    <cellStyle name="_KPI 09-24_Risk summary report_Risk summary report.02.03_KPI-OCS 0304_111_OA IMD 04'05 Cost Review" xfId="641" xr:uid="{00000000-0005-0000-0000-000079020000}"/>
    <cellStyle name="_KPI 09-24_Risk summary report_Risk summary report.02.03_KPI-OCS 0304_111_OA IMD 04'05 Cost Review 0502" xfId="642" xr:uid="{00000000-0005-0000-0000-00007A020000}"/>
    <cellStyle name="_KPI 09-24_Risk summary report_Risk summary report.02.03_KPI-OCS 0304_111_OA IMD 05'05 Cost Review" xfId="643" xr:uid="{00000000-0005-0000-0000-00007B020000}"/>
    <cellStyle name="_KPI 09-24_Risk summary report_Risk summary report.02.03_KPI-OCS 0304_111_OA IMD 06'05 Cost Review" xfId="644" xr:uid="{00000000-0005-0000-0000-00007C020000}"/>
    <cellStyle name="_KPI 09-24_Risk summary report_Risk summary report.02.03_KPI-OCS 0304_111_OA IMD 07'05 Cost Review" xfId="645" xr:uid="{00000000-0005-0000-0000-00007D020000}"/>
    <cellStyle name="_KPI 09-24_Risk summary report_Risk summary report.02.03_KPI-OCS 0304_111_OA IMD 08'05 Cost Review" xfId="646" xr:uid="{00000000-0005-0000-0000-00007E020000}"/>
    <cellStyle name="_KPI 09-24_Risk summary report_Risk summary report.02.03_KPI-OCS 0304_IPS_Slowing Moving_07.18-05" xfId="647" xr:uid="{00000000-0005-0000-0000-00007F020000}"/>
    <cellStyle name="_KPI 09-24_Risk summary report_Risk summary report.02.03_KPI-OCS 0304_IPS_Slowing Moving_07.18-05_Weekly report (MM) 0722" xfId="648" xr:uid="{00000000-0005-0000-0000-000080020000}"/>
    <cellStyle name="_KPI 09-24_Risk summary report_Risk summary report.02.03_KPI-OCS 0304_IPS_Slowing Moving_07.18-05_Weekly report (MM) 0812." xfId="649" xr:uid="{00000000-0005-0000-0000-000081020000}"/>
    <cellStyle name="_KPI 09-24_Risk summary report_Risk summary report.02.03_KPI-OCS 0304_KPI-ISD 0311_111" xfId="650" xr:uid="{00000000-0005-0000-0000-000082020000}"/>
    <cellStyle name="_KPI 09-24_Risk summary report_Risk summary report.02.03_KPI-OCS 0304_KPI-ISD 0311_111_NUBNSB for 0708" xfId="651" xr:uid="{00000000-0005-0000-0000-000083020000}"/>
    <cellStyle name="_KPI 09-24_Risk summary report_Risk summary report.02.03_KPI-OCS 0304_KPI-ISD 0311_111_NUBNSB for 0708_Inventory 4 days 0802." xfId="652" xr:uid="{00000000-0005-0000-0000-000084020000}"/>
    <cellStyle name="_KPI 09-24_Risk summary report_Risk summary report.02.03_KPI-OCS 0304_KPI-ISD 0311_111_NUBNSB for 0708_NUBNSB0726." xfId="653" xr:uid="{00000000-0005-0000-0000-000085020000}"/>
    <cellStyle name="_KPI 09-24_Risk summary report_Risk summary report.02.03_KPI-OCS 0304_KPI-ISD 0311_111_NUBNSB for 0708_Weekly report (MM) 0722" xfId="654" xr:uid="{00000000-0005-0000-0000-000086020000}"/>
    <cellStyle name="_KPI 09-24_Risk summary report_Risk summary report.02.03_KPI-OCS 0304_KPI-ISD 0311_111_NUBNSB for 0708_Weekly report (MM) 0812." xfId="655" xr:uid="{00000000-0005-0000-0000-000087020000}"/>
    <cellStyle name="_KPI 09-24_Risk summary report_Risk summary report.02.03_KPI-OCS 0304_NUBNSB for 0708" xfId="656" xr:uid="{00000000-0005-0000-0000-000088020000}"/>
    <cellStyle name="_KPI 09-24_Risk summary report_Risk summary report.02.03_KPI-OCS 0304_NUBNSB for 0708_Inventory 4 days 0802." xfId="657" xr:uid="{00000000-0005-0000-0000-000089020000}"/>
    <cellStyle name="_KPI 09-24_Risk summary report_Risk summary report.02.03_KPI-OCS 0304_NUBNSB for 0708_NUBNSB0726." xfId="658" xr:uid="{00000000-0005-0000-0000-00008A020000}"/>
    <cellStyle name="_KPI 09-24_Risk summary report_Risk summary report.02.03_KPI-OCS 0304_NUBNSB for 0708_Weekly report (MM) 0722" xfId="659" xr:uid="{00000000-0005-0000-0000-00008B020000}"/>
    <cellStyle name="_KPI 09-24_Risk summary report_Risk summary report.02.03_KPI-OCS 0304_NUBNSB for 0708_Weekly report (MM) 0812." xfId="660" xr:uid="{00000000-0005-0000-0000-00008C020000}"/>
    <cellStyle name="_KPI 09-24_Risk summary report_Risk summary report.02.03_KPI-OCS 0304_OA IMD 04'05 Cost Review" xfId="661" xr:uid="{00000000-0005-0000-0000-00008D020000}"/>
    <cellStyle name="_KPI 09-24_Risk summary report_Risk summary report.02.03_KPI-OCS 0304_OA IMD 04'05 Cost Review 0502" xfId="662" xr:uid="{00000000-0005-0000-0000-00008E020000}"/>
    <cellStyle name="_KPI 09-24_Risk summary report_Risk summary report.02.03_KPI-OCS 0304_OA IMD 05'05 Cost Review" xfId="663" xr:uid="{00000000-0005-0000-0000-00008F020000}"/>
    <cellStyle name="_KPI 09-24_Risk summary report_Risk summary report.02.03_KPI-OCS 0304_OA IMD 06'05 Cost Review" xfId="664" xr:uid="{00000000-0005-0000-0000-000090020000}"/>
    <cellStyle name="_KPI 09-24_Risk summary report_Risk summary report.02.03_KPI-OCS 0304_OA IMD 07'05 Cost Review" xfId="665" xr:uid="{00000000-0005-0000-0000-000091020000}"/>
    <cellStyle name="_KPI 09-24_Risk summary report_Risk summary report.02.03_KPI-OCS 0304_OA IMD 08'05 Cost Review" xfId="666" xr:uid="{00000000-0005-0000-0000-000092020000}"/>
    <cellStyle name="_KPI 09-24_Risk summary report_Risk summary report.02.03_KPI-OCS 0311" xfId="667" xr:uid="{00000000-0005-0000-0000-000093020000}"/>
    <cellStyle name="_KPI 09-24_Risk summary report_Risk summary report.02.03_KPI-OCS 0311_KPI-ISD 0311_111" xfId="668" xr:uid="{00000000-0005-0000-0000-000094020000}"/>
    <cellStyle name="_KPI 09-24_Risk summary report_Risk summary report.02.03_KPI-OCS 0311_KPI-ISD 0311_111_NUBNSB for 0708" xfId="669" xr:uid="{00000000-0005-0000-0000-000095020000}"/>
    <cellStyle name="_KPI 09-24_Risk summary report_Risk summary report.02.03_KPI-OCS 0311_KPI-ISD 0311_111_NUBNSB for 0708_Inventory 4 days 0802." xfId="670" xr:uid="{00000000-0005-0000-0000-000096020000}"/>
    <cellStyle name="_KPI 09-24_Risk summary report_Risk summary report.02.03_KPI-OCS 0311_KPI-ISD 0311_111_NUBNSB for 0708_NUBNSB0726." xfId="671" xr:uid="{00000000-0005-0000-0000-000097020000}"/>
    <cellStyle name="_KPI 09-24_Risk summary report_Risk summary report.02.03_KPI-OCS 0311_KPI-ISD 0311_111_NUBNSB for 0708_Weekly report (MM) 0722" xfId="672" xr:uid="{00000000-0005-0000-0000-000098020000}"/>
    <cellStyle name="_KPI 09-24_Risk summary report_Risk summary report.02.03_KPI-OCS 0311_KPI-ISD 0311_111_NUBNSB for 0708_Weekly report (MM) 0812." xfId="673" xr:uid="{00000000-0005-0000-0000-000099020000}"/>
    <cellStyle name="_KPI 09-24_Risk summary report_Risk summary report.02.03_KPI-OCS 0311_NUBNSB for 0708" xfId="674" xr:uid="{00000000-0005-0000-0000-00009A020000}"/>
    <cellStyle name="_KPI 09-24_Risk summary report_Risk summary report.02.03_KPI-OCS 0311_NUBNSB for 0708_Inventory 4 days 0802." xfId="675" xr:uid="{00000000-0005-0000-0000-00009B020000}"/>
    <cellStyle name="_KPI 09-24_Risk summary report_Risk summary report.02.03_KPI-OCS 0311_NUBNSB for 0708_NUBNSB0726." xfId="676" xr:uid="{00000000-0005-0000-0000-00009C020000}"/>
    <cellStyle name="_KPI 09-24_Risk summary report_Risk summary report.02.03_KPI-OCS 0311_NUBNSB for 0708_Weekly report (MM) 0722" xfId="677" xr:uid="{00000000-0005-0000-0000-00009D020000}"/>
    <cellStyle name="_KPI 09-24_Risk summary report_Risk summary report.02.03_KPI-OCS 0311_NUBNSB for 0708_Weekly report (MM) 0812." xfId="678" xr:uid="{00000000-0005-0000-0000-00009E020000}"/>
    <cellStyle name="_KPI 09-24_Risk summary report_Risk summary report.02.03_KPI-OCS 0318" xfId="679" xr:uid="{00000000-0005-0000-0000-00009F020000}"/>
    <cellStyle name="_KPI 09-24_Risk summary report_Risk summary report.02.03_KPI-OCS 0318_NUBNSB for 0708" xfId="680" xr:uid="{00000000-0005-0000-0000-0000A0020000}"/>
    <cellStyle name="_KPI 09-24_Risk summary report_Risk summary report.02.03_KPI-OCS 0318_NUBNSB for 0708_Inventory 4 days 0802." xfId="681" xr:uid="{00000000-0005-0000-0000-0000A1020000}"/>
    <cellStyle name="_KPI 09-24_Risk summary report_Risk summary report.02.03_KPI-OCS 0318_NUBNSB for 0708_NUBNSB0726." xfId="682" xr:uid="{00000000-0005-0000-0000-0000A2020000}"/>
    <cellStyle name="_KPI 09-24_Risk summary report_Risk summary report.02.03_KPI-OCS 0318_NUBNSB for 0708_Weekly report (MM) 0722" xfId="683" xr:uid="{00000000-0005-0000-0000-0000A3020000}"/>
    <cellStyle name="_KPI 09-24_Risk summary report_Risk summary report.02.03_KPI-OCS 0318_NUBNSB for 0708_Weekly report (MM) 0812." xfId="684" xr:uid="{00000000-0005-0000-0000-0000A4020000}"/>
    <cellStyle name="_KPI 09-24_Risk summary report_Risk summary report.02.03_KPI-OCS 0325" xfId="685" xr:uid="{00000000-0005-0000-0000-0000A5020000}"/>
    <cellStyle name="_KPI 09-24_Risk summary report_Risk summary report.02.03_KPI-OCS 0325_NUBNSB for 0708" xfId="686" xr:uid="{00000000-0005-0000-0000-0000A6020000}"/>
    <cellStyle name="_KPI 09-24_Risk summary report_Risk summary report.02.03_KPI-OCS 0325_NUBNSB for 0708_Inventory 4 days 0802." xfId="687" xr:uid="{00000000-0005-0000-0000-0000A7020000}"/>
    <cellStyle name="_KPI 09-24_Risk summary report_Risk summary report.02.03_KPI-OCS 0325_NUBNSB for 0708_NUBNSB0726." xfId="688" xr:uid="{00000000-0005-0000-0000-0000A8020000}"/>
    <cellStyle name="_KPI 09-24_Risk summary report_Risk summary report.02.03_KPI-OCS 0325_NUBNSB for 0708_Weekly report (MM) 0722" xfId="689" xr:uid="{00000000-0005-0000-0000-0000A9020000}"/>
    <cellStyle name="_KPI 09-24_Risk summary report_Risk summary report.02.03_KPI-OCS 0325_NUBNSB for 0708_Weekly report (MM) 0812." xfId="690" xr:uid="{00000000-0005-0000-0000-0000AA020000}"/>
    <cellStyle name="_KPI 09-24_Risk summary report_Risk summary report.02.03_KPI-PPD 0331" xfId="691" xr:uid="{00000000-0005-0000-0000-0000AB020000}"/>
    <cellStyle name="_KPI 09-24_Risk summary report_Risk summary report.02.03_KPI-PPD 0331_NUBNSB for 0708" xfId="692" xr:uid="{00000000-0005-0000-0000-0000AC020000}"/>
    <cellStyle name="_KPI 09-24_Risk summary report_Risk summary report.02.03_KPI-PPD 0331_NUBNSB for 0708_Inventory 4 days 0802." xfId="693" xr:uid="{00000000-0005-0000-0000-0000AD020000}"/>
    <cellStyle name="_KPI 09-24_Risk summary report_Risk summary report.02.03_KPI-PPD 0331_NUBNSB for 0708_NUBNSB0726." xfId="694" xr:uid="{00000000-0005-0000-0000-0000AE020000}"/>
    <cellStyle name="_KPI 09-24_Risk summary report_Risk summary report.02.03_KPI-PPD 0331_NUBNSB for 0708_Weekly report (MM) 0722" xfId="695" xr:uid="{00000000-0005-0000-0000-0000AF020000}"/>
    <cellStyle name="_KPI 09-24_Risk summary report_Risk summary report.02.03_KPI-PPD 0331_NUBNSB for 0708_Weekly report (MM) 0812." xfId="696" xr:uid="{00000000-0005-0000-0000-0000B0020000}"/>
    <cellStyle name="_KPI 09-24_Risk summary report_Risk summary report.02.03_MUV 10th~17th Mar 13310001" xfId="697" xr:uid="{00000000-0005-0000-0000-0000B1020000}"/>
    <cellStyle name="_KPI 09-24_Risk summary report_Risk summary report.02.03_MUV 10th~17th Mar 13310001_NUBNSB for 0708" xfId="698" xr:uid="{00000000-0005-0000-0000-0000B2020000}"/>
    <cellStyle name="_KPI 09-24_Risk summary report_Risk summary report.02.03_MUV 10th~17th Mar 13310001_NUBNSB for 0708_Inventory 4 days 0802." xfId="699" xr:uid="{00000000-0005-0000-0000-0000B3020000}"/>
    <cellStyle name="_KPI 09-24_Risk summary report_Risk summary report.02.03_MUV 10th~17th Mar 13310001_NUBNSB for 0708_NUBNSB0726." xfId="700" xr:uid="{00000000-0005-0000-0000-0000B4020000}"/>
    <cellStyle name="_KPI 09-24_Risk summary report_Risk summary report.02.03_MUV 10th~17th Mar 13310001_NUBNSB for 0708_Weekly report (MM) 0722" xfId="701" xr:uid="{00000000-0005-0000-0000-0000B5020000}"/>
    <cellStyle name="_KPI 09-24_Risk summary report_Risk summary report.02.03_MUV 10th~17th Mar 13310001_NUBNSB for 0708_Weekly report (MM) 0812." xfId="702" xr:uid="{00000000-0005-0000-0000-0000B6020000}"/>
    <cellStyle name="_KPI 09-24_Risk summary report_Risk summary report.02.03_MUV 10th~17th Mar 13310001_OA IMD 04'05 Cost Review" xfId="703" xr:uid="{00000000-0005-0000-0000-0000B7020000}"/>
    <cellStyle name="_KPI 09-24_Risk summary report_Risk summary report.02.03_MUV 10th~17th Mar 13310001_OA IMD 04'05 Cost Review 0502" xfId="704" xr:uid="{00000000-0005-0000-0000-0000B8020000}"/>
    <cellStyle name="_KPI 09-24_Risk summary report_Risk summary report.02.03_MUV 10th~17th Mar 13310001_OA IMD 05'05 Cost Review" xfId="705" xr:uid="{00000000-0005-0000-0000-0000B9020000}"/>
    <cellStyle name="_KPI 09-24_Risk summary report_Risk summary report.02.03_MUV 10th~17th Mar 13310001_OA IMD 06'05 Cost Review" xfId="706" xr:uid="{00000000-0005-0000-0000-0000BA020000}"/>
    <cellStyle name="_KPI 09-24_Risk summary report_Risk summary report.02.03_MUV 10th~17th Mar 13310001_OA IMD 07'05 Cost Review" xfId="707" xr:uid="{00000000-0005-0000-0000-0000BB020000}"/>
    <cellStyle name="_KPI 09-24_Risk summary report_Risk summary report.02.03_MUV 10th~17th Mar 13310001_OA IMD 08'05 Cost Review" xfId="708" xr:uid="{00000000-0005-0000-0000-0000BC020000}"/>
    <cellStyle name="_KPI 09-24_Risk summary report_Risk summary report.02.03_MUV 17th~24th Mar 13310001" xfId="709" xr:uid="{00000000-0005-0000-0000-0000BD020000}"/>
    <cellStyle name="_KPI 09-24_Risk summary report_Risk summary report.02.03_MUV 17th~24th Mar 13310001_NUBNSB for 0708" xfId="710" xr:uid="{00000000-0005-0000-0000-0000BE020000}"/>
    <cellStyle name="_KPI 09-24_Risk summary report_Risk summary report.02.03_MUV 17th~24th Mar 13310001_NUBNSB for 0708_Inventory 4 days 0802." xfId="711" xr:uid="{00000000-0005-0000-0000-0000BF020000}"/>
    <cellStyle name="_KPI 09-24_Risk summary report_Risk summary report.02.03_MUV 17th~24th Mar 13310001_NUBNSB for 0708_NUBNSB0726." xfId="712" xr:uid="{00000000-0005-0000-0000-0000C0020000}"/>
    <cellStyle name="_KPI 09-24_Risk summary report_Risk summary report.02.03_MUV 17th~24th Mar 13310001_NUBNSB for 0708_Weekly report (MM) 0722" xfId="713" xr:uid="{00000000-0005-0000-0000-0000C1020000}"/>
    <cellStyle name="_KPI 09-24_Risk summary report_Risk summary report.02.03_MUV 17th~24th Mar 13310001_NUBNSB for 0708_Weekly report (MM) 0812." xfId="714" xr:uid="{00000000-0005-0000-0000-0000C2020000}"/>
    <cellStyle name="_KPI 09-24_Risk summary report_Risk summary report.02.03_muv 1st-7th" xfId="715" xr:uid="{00000000-0005-0000-0000-0000C3020000}"/>
    <cellStyle name="_KPI 09-24_Risk summary report_Risk summary report.02.03_muv 1st-7th_NUBNSB for 0708" xfId="716" xr:uid="{00000000-0005-0000-0000-0000C4020000}"/>
    <cellStyle name="_KPI 09-24_Risk summary report_Risk summary report.02.03_muv 1st-7th_NUBNSB for 0708_Inventory 4 days 0802." xfId="717" xr:uid="{00000000-0005-0000-0000-0000C5020000}"/>
    <cellStyle name="_KPI 09-24_Risk summary report_Risk summary report.02.03_muv 1st-7th_NUBNSB for 0708_NUBNSB0726." xfId="718" xr:uid="{00000000-0005-0000-0000-0000C6020000}"/>
    <cellStyle name="_KPI 09-24_Risk summary report_Risk summary report.02.03_muv 1st-7th_NUBNSB for 0708_Weekly report (MM) 0722" xfId="719" xr:uid="{00000000-0005-0000-0000-0000C7020000}"/>
    <cellStyle name="_KPI 09-24_Risk summary report_Risk summary report.02.03_muv 1st-7th_NUBNSB for 0708_Weekly report (MM) 0812." xfId="720" xr:uid="{00000000-0005-0000-0000-0000C8020000}"/>
    <cellStyle name="_KPI 09-24_Risk summary report_Risk summary report.02.03_NUB&amp;NSB" xfId="721" xr:uid="{00000000-0005-0000-0000-0000C9020000}"/>
    <cellStyle name="_KPI 09-24_Risk summary report_Risk summary report.02.03_NUB&amp;NSB_NUBNSB for 0708" xfId="722" xr:uid="{00000000-0005-0000-0000-0000CA020000}"/>
    <cellStyle name="_KPI 09-24_Risk summary report_Risk summary report.02.03_NUB&amp;NSB_NUBNSB for 0708_Inventory 4 days 0802." xfId="723" xr:uid="{00000000-0005-0000-0000-0000CB020000}"/>
    <cellStyle name="_KPI 09-24_Risk summary report_Risk summary report.02.03_NUB&amp;NSB_NUBNSB for 0708_NUBNSB0726." xfId="724" xr:uid="{00000000-0005-0000-0000-0000CC020000}"/>
    <cellStyle name="_KPI 09-24_Risk summary report_Risk summary report.02.03_NUB&amp;NSB_NUBNSB for 0708_Weekly report (MM) 0722" xfId="725" xr:uid="{00000000-0005-0000-0000-0000CD020000}"/>
    <cellStyle name="_KPI 09-24_Risk summary report_Risk summary report.02.03_NUB&amp;NSB_NUBNSB for 0708_Weekly report (MM) 0812." xfId="726" xr:uid="{00000000-0005-0000-0000-0000CE020000}"/>
    <cellStyle name="_KPI 09-24_Risk summary report_Risk summary report.02.03_NUBNSB for 0708" xfId="727" xr:uid="{00000000-0005-0000-0000-0000CF020000}"/>
    <cellStyle name="_KPI 09-24_Risk summary report_Risk summary report.02.03_NUBNSB for 0708_Inventory 4 days 0802." xfId="728" xr:uid="{00000000-0005-0000-0000-0000D0020000}"/>
    <cellStyle name="_KPI 09-24_Risk summary report_Risk summary report.02.03_NUBNSB for 0708_NUBNSB0726." xfId="729" xr:uid="{00000000-0005-0000-0000-0000D1020000}"/>
    <cellStyle name="_KPI 09-24_Risk summary report_Risk summary report.02.03_NUBNSB for 0708_Weekly report (MM) 0722" xfId="730" xr:uid="{00000000-0005-0000-0000-0000D2020000}"/>
    <cellStyle name="_KPI 09-24_Risk summary report_Risk summary report.02.03_NUBNSB for 0708_Weekly report (MM) 0812." xfId="731" xr:uid="{00000000-0005-0000-0000-0000D3020000}"/>
    <cellStyle name="_KPI 09-24_Risk summary report_Risk summary report.02.03_OA IMD 04'05 Cost Review" xfId="732" xr:uid="{00000000-0005-0000-0000-0000D4020000}"/>
    <cellStyle name="_KPI 09-24_Risk summary report_Risk summary report.02.03_OA IMD 04'05 Cost Review 0502" xfId="733" xr:uid="{00000000-0005-0000-0000-0000D5020000}"/>
    <cellStyle name="_KPI 09-24_Risk summary report_Risk summary report.02.03_OA IMD 05'05 Cost Review" xfId="734" xr:uid="{00000000-0005-0000-0000-0000D6020000}"/>
    <cellStyle name="_KPI 09-24_Risk summary report_Risk summary report.02.03_OA IMD 06'05 Cost Review" xfId="735" xr:uid="{00000000-0005-0000-0000-0000D7020000}"/>
    <cellStyle name="_KPI 09-24_Risk summary report_Risk summary report.02.03_OA IMD 07'05 Cost Review" xfId="736" xr:uid="{00000000-0005-0000-0000-0000D8020000}"/>
    <cellStyle name="_KPI 09-24_Risk summary report_Risk summary report.02.03_OA IMD 08'05 Cost Review" xfId="737" xr:uid="{00000000-0005-0000-0000-0000D9020000}"/>
    <cellStyle name="_KPI 09-24_Risk summary report_Risk summary report.02.03_WO Completion Status" xfId="738" xr:uid="{00000000-0005-0000-0000-0000DA020000}"/>
    <cellStyle name="_KPI 09-24_Risk summary report_Risk summary report.02.03_WO Completion Status_IPS_Slowing Moving_07.18-05" xfId="739" xr:uid="{00000000-0005-0000-0000-0000DB020000}"/>
    <cellStyle name="_KPI 09-24_Risk summary report_Risk summary report.02.03_WO Completion Status_IPS_Slowing Moving_07.18-05_Weekly report (MM) 0722" xfId="740" xr:uid="{00000000-0005-0000-0000-0000DC020000}"/>
    <cellStyle name="_KPI 09-24_Risk summary report_Risk summary report.02.03_WO Completion Status_IPS_Slowing Moving_07.18-05_Weekly report (MM) 0812." xfId="741" xr:uid="{00000000-0005-0000-0000-0000DD020000}"/>
    <cellStyle name="_KPI 09-24_Risk summary report_Risk summary report.02.03_WO Completion Status_KPI-ISD 0311_111" xfId="742" xr:uid="{00000000-0005-0000-0000-0000DE020000}"/>
    <cellStyle name="_KPI 09-24_Risk summary report_Risk summary report.02.03_WO Completion Status_KPI-ISD 0311_111_NUBNSB for 0708" xfId="743" xr:uid="{00000000-0005-0000-0000-0000DF020000}"/>
    <cellStyle name="_KPI 09-24_Risk summary report_Risk summary report.02.03_WO Completion Status_KPI-ISD 0311_111_NUBNSB for 0708_Inventory 4 days 0802." xfId="744" xr:uid="{00000000-0005-0000-0000-0000E0020000}"/>
    <cellStyle name="_KPI 09-24_Risk summary report_Risk summary report.02.03_WO Completion Status_KPI-ISD 0311_111_NUBNSB for 0708_NUBNSB0726." xfId="745" xr:uid="{00000000-0005-0000-0000-0000E1020000}"/>
    <cellStyle name="_KPI 09-24_Risk summary report_Risk summary report.02.03_WO Completion Status_KPI-ISD 0311_111_NUBNSB for 0708_Weekly report (MM) 0722" xfId="746" xr:uid="{00000000-0005-0000-0000-0000E2020000}"/>
    <cellStyle name="_KPI 09-24_Risk summary report_Risk summary report.02.03_WO Completion Status_KPI-ISD 0311_111_NUBNSB for 0708_Weekly report (MM) 0812." xfId="747" xr:uid="{00000000-0005-0000-0000-0000E3020000}"/>
    <cellStyle name="_KPI 09-24_Risk summary report_Risk summary report.02.03_WO Completion Status_NUBNSB for 0708" xfId="748" xr:uid="{00000000-0005-0000-0000-0000E4020000}"/>
    <cellStyle name="_KPI 09-24_Risk summary report_Risk summary report.02.03_WO Completion Status_NUBNSB for 0708_Inventory 4 days 0802." xfId="749" xr:uid="{00000000-0005-0000-0000-0000E5020000}"/>
    <cellStyle name="_KPI 09-24_Risk summary report_Risk summary report.02.03_WO Completion Status_NUBNSB for 0708_NUBNSB0726." xfId="750" xr:uid="{00000000-0005-0000-0000-0000E6020000}"/>
    <cellStyle name="_KPI 09-24_Risk summary report_Risk summary report.02.03_WO Completion Status_NUBNSB for 0708_Weekly report (MM) 0722" xfId="751" xr:uid="{00000000-0005-0000-0000-0000E7020000}"/>
    <cellStyle name="_KPI 09-24_Risk summary report_Risk summary report.02.03_WO Completion Status_NUBNSB for 0708_Weekly report (MM) 0812." xfId="752" xr:uid="{00000000-0005-0000-0000-0000E8020000}"/>
    <cellStyle name="_KPI 09-24_Risk summary report_Risk summary report.02.03_WO Completion Status_OA IMD 04'05 Cost Review" xfId="753" xr:uid="{00000000-0005-0000-0000-0000E9020000}"/>
    <cellStyle name="_KPI 09-24_Risk summary report_Risk summary report.02.03_WO Completion Status_OA IMD 04'05 Cost Review 0502" xfId="754" xr:uid="{00000000-0005-0000-0000-0000EA020000}"/>
    <cellStyle name="_KPI 09-24_Risk summary report_Risk summary report.02.03_WO Completion Status_OA IMD 05'05 Cost Review" xfId="755" xr:uid="{00000000-0005-0000-0000-0000EB020000}"/>
    <cellStyle name="_KPI 09-24_Risk summary report_Risk summary report.02.03_WO Completion Status_OA IMD 06'05 Cost Review" xfId="756" xr:uid="{00000000-0005-0000-0000-0000EC020000}"/>
    <cellStyle name="_KPI 09-24_Risk summary report_Risk summary report.02.03_WO Completion Status_OA IMD 07'05 Cost Review" xfId="757" xr:uid="{00000000-0005-0000-0000-0000ED020000}"/>
    <cellStyle name="_KPI 09-24_Risk summary report_Risk summary report.02.03_WO Completion Status_OA IMD 08'05 Cost Review" xfId="758" xr:uid="{00000000-0005-0000-0000-0000EE020000}"/>
    <cellStyle name="_KPI 09-24_Risk summary report_Risk summary report.02.03_WO Completion Status2" xfId="759" xr:uid="{00000000-0005-0000-0000-0000EF020000}"/>
    <cellStyle name="_KPI 09-24_Risk summary report_Risk summary report.02.03_WO Completion Status2_IPS_Slowing Moving_07.18-05" xfId="760" xr:uid="{00000000-0005-0000-0000-0000F0020000}"/>
    <cellStyle name="_KPI 09-24_Risk summary report_Risk summary report.02.03_WO Completion Status2_IPS_Slowing Moving_07.18-05_Weekly report (MM) 0722" xfId="761" xr:uid="{00000000-0005-0000-0000-0000F1020000}"/>
    <cellStyle name="_KPI 09-24_Risk summary report_Risk summary report.02.03_WO Completion Status2_IPS_Slowing Moving_07.18-05_Weekly report (MM) 0812." xfId="762" xr:uid="{00000000-0005-0000-0000-0000F2020000}"/>
    <cellStyle name="_KPI 09-24_Risk summary report_Risk summary report.02.03_WO Completion Status2_KPI-ISD 0311_111" xfId="763" xr:uid="{00000000-0005-0000-0000-0000F3020000}"/>
    <cellStyle name="_KPI 09-24_Risk summary report_Risk summary report.02.03_WO Completion Status2_KPI-ISD 0311_111_NUBNSB for 0708" xfId="764" xr:uid="{00000000-0005-0000-0000-0000F4020000}"/>
    <cellStyle name="_KPI 09-24_Risk summary report_Risk summary report.02.03_WO Completion Status2_KPI-ISD 0311_111_NUBNSB for 0708_Inventory 4 days 0802." xfId="765" xr:uid="{00000000-0005-0000-0000-0000F5020000}"/>
    <cellStyle name="_KPI 09-24_Risk summary report_Risk summary report.02.03_WO Completion Status2_KPI-ISD 0311_111_NUBNSB for 0708_NUBNSB0726." xfId="766" xr:uid="{00000000-0005-0000-0000-0000F6020000}"/>
    <cellStyle name="_KPI 09-24_Risk summary report_Risk summary report.02.03_WO Completion Status2_KPI-ISD 0311_111_NUBNSB for 0708_Weekly report (MM) 0722" xfId="767" xr:uid="{00000000-0005-0000-0000-0000F7020000}"/>
    <cellStyle name="_KPI 09-24_Risk summary report_Risk summary report.02.03_WO Completion Status2_KPI-ISD 0311_111_NUBNSB for 0708_Weekly report (MM) 0812." xfId="768" xr:uid="{00000000-0005-0000-0000-0000F8020000}"/>
    <cellStyle name="_KPI 09-24_Risk summary report_Risk summary report.02.03_WO Completion Status2_NUBNSB for 0708" xfId="769" xr:uid="{00000000-0005-0000-0000-0000F9020000}"/>
    <cellStyle name="_KPI 09-24_Risk summary report_Risk summary report.02.03_WO Completion Status2_NUBNSB for 0708_Inventory 4 days 0802." xfId="770" xr:uid="{00000000-0005-0000-0000-0000FA020000}"/>
    <cellStyle name="_KPI 09-24_Risk summary report_Risk summary report.02.03_WO Completion Status2_NUBNSB for 0708_NUBNSB0726." xfId="771" xr:uid="{00000000-0005-0000-0000-0000FB020000}"/>
    <cellStyle name="_KPI 09-24_Risk summary report_Risk summary report.02.03_WO Completion Status2_NUBNSB for 0708_Weekly report (MM) 0722" xfId="772" xr:uid="{00000000-0005-0000-0000-0000FC020000}"/>
    <cellStyle name="_KPI 09-24_Risk summary report_Risk summary report.02.03_WO Completion Status2_NUBNSB for 0708_Weekly report (MM) 0812." xfId="773" xr:uid="{00000000-0005-0000-0000-0000FD020000}"/>
    <cellStyle name="_KPI 09-24_Risk summary report_Risk summary report.02.03_WO Completion Status2_OA IMD 04'05 Cost Review" xfId="774" xr:uid="{00000000-0005-0000-0000-0000FE020000}"/>
    <cellStyle name="_KPI 09-24_Risk summary report_Risk summary report.02.03_WO Completion Status2_OA IMD 04'05 Cost Review 0502" xfId="775" xr:uid="{00000000-0005-0000-0000-0000FF020000}"/>
    <cellStyle name="_KPI 09-24_Risk summary report_Risk summary report.02.03_WO Completion Status2_OA IMD 05'05 Cost Review" xfId="776" xr:uid="{00000000-0005-0000-0000-000000030000}"/>
    <cellStyle name="_KPI 09-24_Risk summary report_Risk summary report.02.03_WO Completion Status2_OA IMD 06'05 Cost Review" xfId="777" xr:uid="{00000000-0005-0000-0000-000001030000}"/>
    <cellStyle name="_KPI 09-24_Risk summary report_Risk summary report.02.03_WO Completion Status2_OA IMD 07'05 Cost Review" xfId="778" xr:uid="{00000000-0005-0000-0000-000002030000}"/>
    <cellStyle name="_KPI 09-24_Risk summary report_Risk summary report.02.03_WO Completion Status2_OA IMD 08'05 Cost Review" xfId="779" xr:uid="{00000000-0005-0000-0000-000003030000}"/>
    <cellStyle name="_KPI 11-05" xfId="780" xr:uid="{00000000-0005-0000-0000-000004030000}"/>
    <cellStyle name="_KPI 11-05_2-15 MRP(for all item)" xfId="781" xr:uid="{00000000-0005-0000-0000-000005030000}"/>
    <cellStyle name="_KPI 11-05_2-15 MRP(for all item)_2-18MRP(for all item)" xfId="782" xr:uid="{00000000-0005-0000-0000-000006030000}"/>
    <cellStyle name="_KPI 11-05_2-15 MRP(for all item)_2-18MRP(for all item)_NUBNSB for 0708" xfId="783" xr:uid="{00000000-0005-0000-0000-000007030000}"/>
    <cellStyle name="_KPI 11-05_2-15 MRP(for all item)_2-18MRP(for all item)_NUBNSB for 0708_Inventory 4 days 0802." xfId="784" xr:uid="{00000000-0005-0000-0000-000008030000}"/>
    <cellStyle name="_KPI 11-05_2-15 MRP(for all item)_2-18MRP(for all item)_NUBNSB for 0708_NUBNSB0726." xfId="785" xr:uid="{00000000-0005-0000-0000-000009030000}"/>
    <cellStyle name="_KPI 11-05_2-15 MRP(for all item)_2-18MRP(for all item)_NUBNSB for 0708_Weekly report (MM) 0722" xfId="786" xr:uid="{00000000-0005-0000-0000-00000A030000}"/>
    <cellStyle name="_KPI 11-05_2-15 MRP(for all item)_2-18MRP(for all item)_NUBNSB for 0708_Weekly report (MM) 0812." xfId="787" xr:uid="{00000000-0005-0000-0000-00000B030000}"/>
    <cellStyle name="_KPI 11-05_2-15 MRP(for all item)_2-21MRP(for all item)" xfId="788" xr:uid="{00000000-0005-0000-0000-00000C030000}"/>
    <cellStyle name="_KPI 11-05_2-15 MRP(for all item)_2-21MRP(for all item)_NUBNSB for 0708" xfId="789" xr:uid="{00000000-0005-0000-0000-00000D030000}"/>
    <cellStyle name="_KPI 11-05_2-15 MRP(for all item)_2-21MRP(for all item)_NUBNSB for 0708_Inventory 4 days 0802." xfId="790" xr:uid="{00000000-0005-0000-0000-00000E030000}"/>
    <cellStyle name="_KPI 11-05_2-15 MRP(for all item)_2-21MRP(for all item)_NUBNSB for 0708_NUBNSB0726." xfId="791" xr:uid="{00000000-0005-0000-0000-00000F030000}"/>
    <cellStyle name="_KPI 11-05_2-15 MRP(for all item)_2-21MRP(for all item)_NUBNSB for 0708_Weekly report (MM) 0722" xfId="792" xr:uid="{00000000-0005-0000-0000-000010030000}"/>
    <cellStyle name="_KPI 11-05_2-15 MRP(for all item)_2-21MRP(for all item)_NUBNSB for 0708_Weekly report (MM) 0812." xfId="793" xr:uid="{00000000-0005-0000-0000-000011030000}"/>
    <cellStyle name="_KPI 11-05_2-15 MRP(for all item)_2-26MRP(for all item)" xfId="794" xr:uid="{00000000-0005-0000-0000-000012030000}"/>
    <cellStyle name="_KPI 11-05_2-15 MRP(for all item)_2-26MRP(for all item)_NUBNSB for 0708" xfId="795" xr:uid="{00000000-0005-0000-0000-000013030000}"/>
    <cellStyle name="_KPI 11-05_2-15 MRP(for all item)_2-26MRP(for all item)_NUBNSB for 0708_Inventory 4 days 0802." xfId="796" xr:uid="{00000000-0005-0000-0000-000014030000}"/>
    <cellStyle name="_KPI 11-05_2-15 MRP(for all item)_2-26MRP(for all item)_NUBNSB for 0708_NUBNSB0726." xfId="797" xr:uid="{00000000-0005-0000-0000-000015030000}"/>
    <cellStyle name="_KPI 11-05_2-15 MRP(for all item)_2-26MRP(for all item)_NUBNSB for 0708_Weekly report (MM) 0722" xfId="798" xr:uid="{00000000-0005-0000-0000-000016030000}"/>
    <cellStyle name="_KPI 11-05_2-15 MRP(for all item)_2-26MRP(for all item)_NUBNSB for 0708_Weekly report (MM) 0812." xfId="799" xr:uid="{00000000-0005-0000-0000-000017030000}"/>
    <cellStyle name="_KPI 11-05_2-15 MRP(for all item)_3-12MRP(for all item)" xfId="800" xr:uid="{00000000-0005-0000-0000-000018030000}"/>
    <cellStyle name="_KPI 11-05_2-15 MRP(for all item)_3-12MRP(for all item)_NUBNSB for 0708" xfId="801" xr:uid="{00000000-0005-0000-0000-000019030000}"/>
    <cellStyle name="_KPI 11-05_2-15 MRP(for all item)_3-12MRP(for all item)_NUBNSB for 0708_Inventory 4 days 0802." xfId="802" xr:uid="{00000000-0005-0000-0000-00001A030000}"/>
    <cellStyle name="_KPI 11-05_2-15 MRP(for all item)_3-12MRP(for all item)_NUBNSB for 0708_NUBNSB0726." xfId="803" xr:uid="{00000000-0005-0000-0000-00001B030000}"/>
    <cellStyle name="_KPI 11-05_2-15 MRP(for all item)_3-12MRP(for all item)_NUBNSB for 0708_Weekly report (MM) 0722" xfId="804" xr:uid="{00000000-0005-0000-0000-00001C030000}"/>
    <cellStyle name="_KPI 11-05_2-15 MRP(for all item)_3-12MRP(for all item)_NUBNSB for 0708_Weekly report (MM) 0812." xfId="805" xr:uid="{00000000-0005-0000-0000-00001D030000}"/>
    <cellStyle name="_KPI 11-05_2-15 MRP(for all item)_3-16MRP(for all item)" xfId="806" xr:uid="{00000000-0005-0000-0000-00001E030000}"/>
    <cellStyle name="_KPI 11-05_2-15 MRP(for all item)_3-16MRP(for all item)_NUBNSB for 0708" xfId="807" xr:uid="{00000000-0005-0000-0000-00001F030000}"/>
    <cellStyle name="_KPI 11-05_2-15 MRP(for all item)_3-16MRP(for all item)_NUBNSB for 0708_Inventory 4 days 0802." xfId="808" xr:uid="{00000000-0005-0000-0000-000020030000}"/>
    <cellStyle name="_KPI 11-05_2-15 MRP(for all item)_3-16MRP(for all item)_NUBNSB for 0708_NUBNSB0726." xfId="809" xr:uid="{00000000-0005-0000-0000-000021030000}"/>
    <cellStyle name="_KPI 11-05_2-15 MRP(for all item)_3-16MRP(for all item)_NUBNSB for 0708_Weekly report (MM) 0722" xfId="810" xr:uid="{00000000-0005-0000-0000-000022030000}"/>
    <cellStyle name="_KPI 11-05_2-15 MRP(for all item)_3-16MRP(for all item)_NUBNSB for 0708_Weekly report (MM) 0812." xfId="811" xr:uid="{00000000-0005-0000-0000-000023030000}"/>
    <cellStyle name="_KPI 11-05_2-15 MRP(for all item)_3-17MRP(for all item)" xfId="812" xr:uid="{00000000-0005-0000-0000-000024030000}"/>
    <cellStyle name="_KPI 11-05_2-15 MRP(for all item)_3-17MRP(for all item)_NUBNSB for 0708" xfId="813" xr:uid="{00000000-0005-0000-0000-000025030000}"/>
    <cellStyle name="_KPI 11-05_2-15 MRP(for all item)_3-17MRP(for all item)_NUBNSB for 0708_Inventory 4 days 0802." xfId="814" xr:uid="{00000000-0005-0000-0000-000026030000}"/>
    <cellStyle name="_KPI 11-05_2-15 MRP(for all item)_3-17MRP(for all item)_NUBNSB for 0708_NUBNSB0726." xfId="815" xr:uid="{00000000-0005-0000-0000-000027030000}"/>
    <cellStyle name="_KPI 11-05_2-15 MRP(for all item)_3-17MRP(for all item)_NUBNSB for 0708_Weekly report (MM) 0722" xfId="816" xr:uid="{00000000-0005-0000-0000-000028030000}"/>
    <cellStyle name="_KPI 11-05_2-15 MRP(for all item)_3-17MRP(for all item)_NUBNSB for 0708_Weekly report (MM) 0812." xfId="817" xr:uid="{00000000-0005-0000-0000-000029030000}"/>
    <cellStyle name="_KPI 11-05_2-15 MRP(for all item)_3-1MRP" xfId="818" xr:uid="{00000000-0005-0000-0000-00002A030000}"/>
    <cellStyle name="_KPI 11-05_2-15 MRP(for all item)_3-1MRP_NUBNSB for 0708" xfId="819" xr:uid="{00000000-0005-0000-0000-00002B030000}"/>
    <cellStyle name="_KPI 11-05_2-15 MRP(for all item)_3-1MRP_NUBNSB for 0708_Inventory 4 days 0802." xfId="820" xr:uid="{00000000-0005-0000-0000-00002C030000}"/>
    <cellStyle name="_KPI 11-05_2-15 MRP(for all item)_3-1MRP_NUBNSB for 0708_NUBNSB0726." xfId="821" xr:uid="{00000000-0005-0000-0000-00002D030000}"/>
    <cellStyle name="_KPI 11-05_2-15 MRP(for all item)_3-1MRP_NUBNSB for 0708_Weekly report (MM) 0722" xfId="822" xr:uid="{00000000-0005-0000-0000-00002E030000}"/>
    <cellStyle name="_KPI 11-05_2-15 MRP(for all item)_3-1MRP_NUBNSB for 0708_Weekly report (MM) 0812." xfId="823" xr:uid="{00000000-0005-0000-0000-00002F030000}"/>
    <cellStyle name="_KPI 11-05_2-15 MRP(for all item)_3-23MRP(for all item)1.0" xfId="824" xr:uid="{00000000-0005-0000-0000-000030030000}"/>
    <cellStyle name="_KPI 11-05_2-15 MRP(for all item)_3-23MRP(for all item)1.0_NUBNSB for 0708" xfId="825" xr:uid="{00000000-0005-0000-0000-000031030000}"/>
    <cellStyle name="_KPI 11-05_2-15 MRP(for all item)_3-23MRP(for all item)1.0_NUBNSB for 0708_Inventory 4 days 0802." xfId="826" xr:uid="{00000000-0005-0000-0000-000032030000}"/>
    <cellStyle name="_KPI 11-05_2-15 MRP(for all item)_3-23MRP(for all item)1.0_NUBNSB for 0708_NUBNSB0726." xfId="827" xr:uid="{00000000-0005-0000-0000-000033030000}"/>
    <cellStyle name="_KPI 11-05_2-15 MRP(for all item)_3-23MRP(for all item)1.0_NUBNSB for 0708_Weekly report (MM) 0722" xfId="828" xr:uid="{00000000-0005-0000-0000-000034030000}"/>
    <cellStyle name="_KPI 11-05_2-15 MRP(for all item)_3-23MRP(for all item)1.0_NUBNSB for 0708_Weekly report (MM) 0812." xfId="829" xr:uid="{00000000-0005-0000-0000-000035030000}"/>
    <cellStyle name="_KPI 11-05_2-15 MRP(for all item)_3-25MRP(for all item)1.0" xfId="830" xr:uid="{00000000-0005-0000-0000-000036030000}"/>
    <cellStyle name="_KPI 11-05_2-15 MRP(for all item)_3-25MRP(for all item)1.0_NUBNSB for 0708" xfId="831" xr:uid="{00000000-0005-0000-0000-000037030000}"/>
    <cellStyle name="_KPI 11-05_2-15 MRP(for all item)_3-25MRP(for all item)1.0_NUBNSB for 0708_Inventory 4 days 0802." xfId="832" xr:uid="{00000000-0005-0000-0000-000038030000}"/>
    <cellStyle name="_KPI 11-05_2-15 MRP(for all item)_3-25MRP(for all item)1.0_NUBNSB for 0708_NUBNSB0726." xfId="833" xr:uid="{00000000-0005-0000-0000-000039030000}"/>
    <cellStyle name="_KPI 11-05_2-15 MRP(for all item)_3-25MRP(for all item)1.0_NUBNSB for 0708_Weekly report (MM) 0722" xfId="834" xr:uid="{00000000-0005-0000-0000-00003A030000}"/>
    <cellStyle name="_KPI 11-05_2-15 MRP(for all item)_3-25MRP(for all item)1.0_NUBNSB for 0708_Weekly report (MM) 0812." xfId="835" xr:uid="{00000000-0005-0000-0000-00003B030000}"/>
    <cellStyle name="_KPI 11-05_2-15 MRP(for all item)_3-26MRP(for all item)1.0" xfId="836" xr:uid="{00000000-0005-0000-0000-00003C030000}"/>
    <cellStyle name="_KPI 11-05_2-15 MRP(for all item)_3-26MRP(for all item)1.0_NUBNSB for 0708" xfId="837" xr:uid="{00000000-0005-0000-0000-00003D030000}"/>
    <cellStyle name="_KPI 11-05_2-15 MRP(for all item)_3-26MRP(for all item)1.0_NUBNSB for 0708_Inventory 4 days 0802." xfId="838" xr:uid="{00000000-0005-0000-0000-00003E030000}"/>
    <cellStyle name="_KPI 11-05_2-15 MRP(for all item)_3-26MRP(for all item)1.0_NUBNSB for 0708_NUBNSB0726." xfId="839" xr:uid="{00000000-0005-0000-0000-00003F030000}"/>
    <cellStyle name="_KPI 11-05_2-15 MRP(for all item)_3-26MRP(for all item)1.0_NUBNSB for 0708_Weekly report (MM) 0722" xfId="840" xr:uid="{00000000-0005-0000-0000-000040030000}"/>
    <cellStyle name="_KPI 11-05_2-15 MRP(for all item)_3-26MRP(for all item)1.0_NUBNSB for 0708_Weekly report (MM) 0812." xfId="841" xr:uid="{00000000-0005-0000-0000-000041030000}"/>
    <cellStyle name="_KPI 11-05_2-15 MRP(for all item)_3-3MRP(for all item)" xfId="842" xr:uid="{00000000-0005-0000-0000-000042030000}"/>
    <cellStyle name="_KPI 11-05_2-15 MRP(for all item)_3-3MRP(for all item)_NUBNSB for 0708" xfId="843" xr:uid="{00000000-0005-0000-0000-000043030000}"/>
    <cellStyle name="_KPI 11-05_2-15 MRP(for all item)_3-3MRP(for all item)_NUBNSB for 0708_Inventory 4 days 0802." xfId="844" xr:uid="{00000000-0005-0000-0000-000044030000}"/>
    <cellStyle name="_KPI 11-05_2-15 MRP(for all item)_3-3MRP(for all item)_NUBNSB for 0708_NUBNSB0726." xfId="845" xr:uid="{00000000-0005-0000-0000-000045030000}"/>
    <cellStyle name="_KPI 11-05_2-15 MRP(for all item)_3-3MRP(for all item)_NUBNSB for 0708_Weekly report (MM) 0722" xfId="846" xr:uid="{00000000-0005-0000-0000-000046030000}"/>
    <cellStyle name="_KPI 11-05_2-15 MRP(for all item)_3-3MRP(for all item)_NUBNSB for 0708_Weekly report (MM) 0812." xfId="847" xr:uid="{00000000-0005-0000-0000-000047030000}"/>
    <cellStyle name="_KPI 11-05_2-15 MRP(for all item)_3-7MRP(for all item)" xfId="848" xr:uid="{00000000-0005-0000-0000-000048030000}"/>
    <cellStyle name="_KPI 11-05_2-15 MRP(for all item)_3-7MRP(for all item)_NUBNSB for 0708" xfId="849" xr:uid="{00000000-0005-0000-0000-000049030000}"/>
    <cellStyle name="_KPI 11-05_2-15 MRP(for all item)_3-7MRP(for all item)_NUBNSB for 0708_Inventory 4 days 0802." xfId="850" xr:uid="{00000000-0005-0000-0000-00004A030000}"/>
    <cellStyle name="_KPI 11-05_2-15 MRP(for all item)_3-7MRP(for all item)_NUBNSB for 0708_NUBNSB0726." xfId="851" xr:uid="{00000000-0005-0000-0000-00004B030000}"/>
    <cellStyle name="_KPI 11-05_2-15 MRP(for all item)_3-7MRP(for all item)_NUBNSB for 0708_Weekly report (MM) 0722" xfId="852" xr:uid="{00000000-0005-0000-0000-00004C030000}"/>
    <cellStyle name="_KPI 11-05_2-15 MRP(for all item)_3-7MRP(for all item)_NUBNSB for 0708_Weekly report (MM) 0812." xfId="853" xr:uid="{00000000-0005-0000-0000-00004D030000}"/>
    <cellStyle name="_KPI 11-05_2-15 MRP(for all item)_3-9MRP(for all item)" xfId="854" xr:uid="{00000000-0005-0000-0000-00004E030000}"/>
    <cellStyle name="_KPI 11-05_2-15 MRP(for all item)_3-9MRP(for all item)_NUBNSB for 0708" xfId="855" xr:uid="{00000000-0005-0000-0000-00004F030000}"/>
    <cellStyle name="_KPI 11-05_2-15 MRP(for all item)_3-9MRP(for all item)_NUBNSB for 0708_Inventory 4 days 0802." xfId="856" xr:uid="{00000000-0005-0000-0000-000050030000}"/>
    <cellStyle name="_KPI 11-05_2-15 MRP(for all item)_3-9MRP(for all item)_NUBNSB for 0708_NUBNSB0726." xfId="857" xr:uid="{00000000-0005-0000-0000-000051030000}"/>
    <cellStyle name="_KPI 11-05_2-15 MRP(for all item)_3-9MRP(for all item)_NUBNSB for 0708_Weekly report (MM) 0722" xfId="858" xr:uid="{00000000-0005-0000-0000-000052030000}"/>
    <cellStyle name="_KPI 11-05_2-15 MRP(for all item)_3-9MRP(for all item)_NUBNSB for 0708_Weekly report (MM) 0812." xfId="859" xr:uid="{00000000-0005-0000-0000-000053030000}"/>
    <cellStyle name="_KPI 11-05_2-15 MRP(for all item)_4-4MRP(for all item)1.0" xfId="860" xr:uid="{00000000-0005-0000-0000-000054030000}"/>
    <cellStyle name="_KPI 11-05_2-15 MRP(for all item)_4-4MRP(for all item)1.0_NUBNSB for 0708" xfId="861" xr:uid="{00000000-0005-0000-0000-000055030000}"/>
    <cellStyle name="_KPI 11-05_2-15 MRP(for all item)_4-4MRP(for all item)1.0_NUBNSB for 0708_Inventory 4 days 0802." xfId="862" xr:uid="{00000000-0005-0000-0000-000056030000}"/>
    <cellStyle name="_KPI 11-05_2-15 MRP(for all item)_4-4MRP(for all item)1.0_NUBNSB for 0708_NUBNSB0726." xfId="863" xr:uid="{00000000-0005-0000-0000-000057030000}"/>
    <cellStyle name="_KPI 11-05_2-15 MRP(for all item)_4-4MRP(for all item)1.0_NUBNSB for 0708_Weekly report (MM) 0722" xfId="864" xr:uid="{00000000-0005-0000-0000-000058030000}"/>
    <cellStyle name="_KPI 11-05_2-15 MRP(for all item)_4-4MRP(for all item)1.0_NUBNSB for 0708_Weekly report (MM) 0812." xfId="865" xr:uid="{00000000-0005-0000-0000-000059030000}"/>
    <cellStyle name="_KPI 11-05_2-15 MRP(for all item)_NUBNSB for 0708" xfId="866" xr:uid="{00000000-0005-0000-0000-00005A030000}"/>
    <cellStyle name="_KPI 11-05_2-15 MRP(for all item)_NUBNSB for 0708_Inventory 4 days 0802." xfId="867" xr:uid="{00000000-0005-0000-0000-00005B030000}"/>
    <cellStyle name="_KPI 11-05_2-15 MRP(for all item)_NUBNSB for 0708_NUBNSB0726." xfId="868" xr:uid="{00000000-0005-0000-0000-00005C030000}"/>
    <cellStyle name="_KPI 11-05_2-15 MRP(for all item)_NUBNSB for 0708_Weekly report (MM) 0722" xfId="869" xr:uid="{00000000-0005-0000-0000-00005D030000}"/>
    <cellStyle name="_KPI 11-05_2-15 MRP(for all item)_NUBNSB for 0708_Weekly report (MM) 0812." xfId="870" xr:uid="{00000000-0005-0000-0000-00005E030000}"/>
    <cellStyle name="_KPI 11-05_Inventory 4 days 04.051" xfId="871" xr:uid="{00000000-0005-0000-0000-00005F030000}"/>
    <cellStyle name="_KPI 11-05_Inventory 4 days 04.051_Inventory 4 days 04.055" xfId="872" xr:uid="{00000000-0005-0000-0000-000060030000}"/>
    <cellStyle name="_KPI 11-05_Inventory 4 days 04.051_Inventory 4 days 04.055_Inventory 4 days 04.30.051" xfId="873" xr:uid="{00000000-0005-0000-0000-000061030000}"/>
    <cellStyle name="_KPI 11-05_Inventory 4 days 04.051_Inventory 4 days 04.055_Inventory 4 days 04.30.051_NUBNSB for 0708" xfId="874" xr:uid="{00000000-0005-0000-0000-000062030000}"/>
    <cellStyle name="_KPI 11-05_Inventory 4 days 04.051_Inventory 4 days 04.055_Inventory 4 days 04.30.051_NUBNSB for 0708_Inventory 4 days 0802." xfId="875" xr:uid="{00000000-0005-0000-0000-000063030000}"/>
    <cellStyle name="_KPI 11-05_Inventory 4 days 04.051_Inventory 4 days 04.055_Inventory 4 days 04.30.051_NUBNSB for 0708_NUBNSB0726." xfId="876" xr:uid="{00000000-0005-0000-0000-000064030000}"/>
    <cellStyle name="_KPI 11-05_Inventory 4 days 04.051_Inventory 4 days 04.055_Inventory 4 days 04.30.051_NUBNSB for 0708_Weekly report (MM) 0722" xfId="877" xr:uid="{00000000-0005-0000-0000-000065030000}"/>
    <cellStyle name="_KPI 11-05_Inventory 4 days 04.051_Inventory 4 days 04.055_Inventory 4 days 04.30.051_NUBNSB for 0708_Weekly report (MM) 0812." xfId="878" xr:uid="{00000000-0005-0000-0000-000066030000}"/>
    <cellStyle name="_KPI 11-05_Inventory 4 days 04.051_Inventory 4 days 04.055_Inventory 4 days 04.30.052" xfId="879" xr:uid="{00000000-0005-0000-0000-000067030000}"/>
    <cellStyle name="_KPI 11-05_Inventory 4 days 04.051_Inventory 4 days 04.055_Inventory 4 days 04.30.052_NUBNSB for 0708" xfId="880" xr:uid="{00000000-0005-0000-0000-000068030000}"/>
    <cellStyle name="_KPI 11-05_Inventory 4 days 04.051_Inventory 4 days 04.055_Inventory 4 days 04.30.052_NUBNSB for 0708_Inventory 4 days 0802." xfId="881" xr:uid="{00000000-0005-0000-0000-000069030000}"/>
    <cellStyle name="_KPI 11-05_Inventory 4 days 04.051_Inventory 4 days 04.055_Inventory 4 days 04.30.052_NUBNSB for 0708_NUBNSB0726." xfId="882" xr:uid="{00000000-0005-0000-0000-00006A030000}"/>
    <cellStyle name="_KPI 11-05_Inventory 4 days 04.051_Inventory 4 days 04.055_Inventory 4 days 04.30.052_NUBNSB for 0708_Weekly report (MM) 0722" xfId="883" xr:uid="{00000000-0005-0000-0000-00006B030000}"/>
    <cellStyle name="_KPI 11-05_Inventory 4 days 04.051_Inventory 4 days 04.055_Inventory 4 days 04.30.052_NUBNSB for 0708_Weekly report (MM) 0812." xfId="884" xr:uid="{00000000-0005-0000-0000-00006C030000}"/>
    <cellStyle name="_KPI 11-05_Inventory 4 days 04.051_Inventory 4 days 04.055_NUBNSB for 0708" xfId="885" xr:uid="{00000000-0005-0000-0000-00006D030000}"/>
    <cellStyle name="_KPI 11-05_Inventory 4 days 04.051_Inventory 4 days 04.055_NUBNSB for 0708_Inventory 4 days 0802." xfId="886" xr:uid="{00000000-0005-0000-0000-00006E030000}"/>
    <cellStyle name="_KPI 11-05_Inventory 4 days 04.051_Inventory 4 days 04.055_NUBNSB for 0708_NUBNSB0726." xfId="887" xr:uid="{00000000-0005-0000-0000-00006F030000}"/>
    <cellStyle name="_KPI 11-05_Inventory 4 days 04.051_Inventory 4 days 04.055_NUBNSB for 0708_Weekly report (MM) 0722" xfId="888" xr:uid="{00000000-0005-0000-0000-000070030000}"/>
    <cellStyle name="_KPI 11-05_Inventory 4 days 04.051_Inventory 4 days 04.055_NUBNSB for 0708_Weekly report (MM) 0812." xfId="889" xr:uid="{00000000-0005-0000-0000-000071030000}"/>
    <cellStyle name="_KPI 11-05_Inventory 4 days 04.051_IPS_Slowing Moving_07.18-05" xfId="890" xr:uid="{00000000-0005-0000-0000-000072030000}"/>
    <cellStyle name="_KPI 11-05_Inventory 4 days 04.051_IPS_Slowing Moving_07.18-05_Weekly report (MM) 0722" xfId="891" xr:uid="{00000000-0005-0000-0000-000073030000}"/>
    <cellStyle name="_KPI 11-05_Inventory 4 days 04.051_IPS_Slowing Moving_07.18-05_Weekly report (MM) 0812." xfId="892" xr:uid="{00000000-0005-0000-0000-000074030000}"/>
    <cellStyle name="_KPI 11-05_Inventory 4 days 04.051_Monthly report" xfId="893" xr:uid="{00000000-0005-0000-0000-000075030000}"/>
    <cellStyle name="_KPI 11-05_Inventory 4 days 04.051_NUBNSB for 0708" xfId="894" xr:uid="{00000000-0005-0000-0000-000076030000}"/>
    <cellStyle name="_KPI 11-05_Inventory 4 days 04.051_NUBNSB for 0708_Inventory 4 days 0802." xfId="895" xr:uid="{00000000-0005-0000-0000-000077030000}"/>
    <cellStyle name="_KPI 11-05_Inventory 4 days 04.051_NUBNSB for 0708_NUBNSB0726." xfId="896" xr:uid="{00000000-0005-0000-0000-000078030000}"/>
    <cellStyle name="_KPI 11-05_Inventory 4 days 04.051_NUBNSB for 0708_Weekly report (MM) 0722" xfId="897" xr:uid="{00000000-0005-0000-0000-000079030000}"/>
    <cellStyle name="_KPI 11-05_Inventory 4 days 04.051_NUBNSB for 0708_Weekly report (MM) 0812." xfId="898" xr:uid="{00000000-0005-0000-0000-00007A030000}"/>
    <cellStyle name="_KPI 11-05_Inventory 4 days 04.051_OA-IPS KPI 2005.4.28" xfId="899" xr:uid="{00000000-0005-0000-0000-00007B030000}"/>
    <cellStyle name="_KPI 11-05_Inventory 4 days 04.051_OA-IPS KPI 2005.4.28_NUBNSB for 0708" xfId="900" xr:uid="{00000000-0005-0000-0000-00007C030000}"/>
    <cellStyle name="_KPI 11-05_Inventory 4 days 04.051_OA-IPS KPI 2005.4.28_NUBNSB for 0708_Inventory 4 days 0802." xfId="901" xr:uid="{00000000-0005-0000-0000-00007D030000}"/>
    <cellStyle name="_KPI 11-05_Inventory 4 days 04.051_OA-IPS KPI 2005.4.28_NUBNSB for 0708_NUBNSB0726." xfId="902" xr:uid="{00000000-0005-0000-0000-00007E030000}"/>
    <cellStyle name="_KPI 11-05_Inventory 4 days 04.051_OA-IPS KPI 2005.4.28_NUBNSB for 0708_Weekly report (MM) 0722" xfId="903" xr:uid="{00000000-0005-0000-0000-00007F030000}"/>
    <cellStyle name="_KPI 11-05_Inventory 4 days 04.051_OA-IPS KPI 2005.4.28_NUBNSB for 0708_Weekly report (MM) 0812." xfId="904" xr:uid="{00000000-0005-0000-0000-000080030000}"/>
    <cellStyle name="_KPI 11-05_Inventory 4 days 04.051_OA-IPS KPI on 05.26.05" xfId="905" xr:uid="{00000000-0005-0000-0000-000081030000}"/>
    <cellStyle name="_KPI 11-05_Inventory 4 days 04.051_OA-IPS KPI on 05.26.05_NUBNSB for 0708" xfId="906" xr:uid="{00000000-0005-0000-0000-000082030000}"/>
    <cellStyle name="_KPI 11-05_Inventory 4 days 04.051_OA-IPS KPI on 05.26.05_NUBNSB for 0708_Inventory 4 days 0802." xfId="907" xr:uid="{00000000-0005-0000-0000-000083030000}"/>
    <cellStyle name="_KPI 11-05_Inventory 4 days 04.051_OA-IPS KPI on 05.26.05_NUBNSB for 0708_NUBNSB0726." xfId="908" xr:uid="{00000000-0005-0000-0000-000084030000}"/>
    <cellStyle name="_KPI 11-05_Inventory 4 days 04.051_OA-IPS KPI on 05.26.05_NUBNSB for 0708_Weekly report (MM) 0722" xfId="909" xr:uid="{00000000-0005-0000-0000-000085030000}"/>
    <cellStyle name="_KPI 11-05_Inventory 4 days 04.051_OA-IPS KPI on 05.26.05_NUBNSB for 0708_Weekly report (MM) 0812." xfId="910" xr:uid="{00000000-0005-0000-0000-000086030000}"/>
    <cellStyle name="_KPI 11-05_Inventory 4 days 04.051_Slow Moving new  Format" xfId="911" xr:uid="{00000000-0005-0000-0000-000087030000}"/>
    <cellStyle name="_KPI 11-05_Inventory 4 days 04.051_Slow Moving8.31" xfId="912" xr:uid="{00000000-0005-0000-0000-000088030000}"/>
    <cellStyle name="_KPI 11-05_Inventory 4 days 04.051_Slow Moving9.28" xfId="913" xr:uid="{00000000-0005-0000-0000-000089030000}"/>
    <cellStyle name="_KPI 11-05_Inventory 4 days 04.051_slowmovingISD" xfId="914" xr:uid="{00000000-0005-0000-0000-00008A030000}"/>
    <cellStyle name="_KPI 11-05_Inventory 4 days 04.051_slowmovingISD6.301" xfId="915" xr:uid="{00000000-0005-0000-0000-00008B030000}"/>
    <cellStyle name="_KPI 11-05_Inventory 4 days 04.051_Summary (3)" xfId="916" xr:uid="{00000000-0005-0000-0000-00008C030000}"/>
    <cellStyle name="_KPI 11-05_Inventory 4 days 04.051_Summary 11 2" xfId="917" xr:uid="{00000000-0005-0000-0000-00008D030000}"/>
    <cellStyle name="_KPI 11-05_Inventory 4 days 04.30.051" xfId="918" xr:uid="{00000000-0005-0000-0000-00008E030000}"/>
    <cellStyle name="_KPI 11-05_Inventory 4 days 04.30.051_NUBNSB for 0708" xfId="919" xr:uid="{00000000-0005-0000-0000-00008F030000}"/>
    <cellStyle name="_KPI 11-05_Inventory 4 days 04.30.051_NUBNSB for 0708_Inventory 4 days 0802." xfId="920" xr:uid="{00000000-0005-0000-0000-000090030000}"/>
    <cellStyle name="_KPI 11-05_Inventory 4 days 04.30.051_NUBNSB for 0708_NUBNSB0726." xfId="921" xr:uid="{00000000-0005-0000-0000-000091030000}"/>
    <cellStyle name="_KPI 11-05_Inventory 4 days 04.30.051_NUBNSB for 0708_Weekly report (MM) 0722" xfId="922" xr:uid="{00000000-0005-0000-0000-000092030000}"/>
    <cellStyle name="_KPI 11-05_Inventory 4 days 04.30.051_NUBNSB for 0708_Weekly report (MM) 0812." xfId="923" xr:uid="{00000000-0005-0000-0000-000093030000}"/>
    <cellStyle name="_KPI 11-05_Inventory 4 days 04.30.052" xfId="924" xr:uid="{00000000-0005-0000-0000-000094030000}"/>
    <cellStyle name="_KPI 11-05_Inventory 4 days 04.30.052_NUBNSB for 0708" xfId="925" xr:uid="{00000000-0005-0000-0000-000095030000}"/>
    <cellStyle name="_KPI 11-05_Inventory 4 days 04.30.052_NUBNSB for 0708_Inventory 4 days 0802." xfId="926" xr:uid="{00000000-0005-0000-0000-000096030000}"/>
    <cellStyle name="_KPI 11-05_Inventory 4 days 04.30.052_NUBNSB for 0708_NUBNSB0726." xfId="927" xr:uid="{00000000-0005-0000-0000-000097030000}"/>
    <cellStyle name="_KPI 11-05_Inventory 4 days 04.30.052_NUBNSB for 0708_Weekly report (MM) 0722" xfId="928" xr:uid="{00000000-0005-0000-0000-000098030000}"/>
    <cellStyle name="_KPI 11-05_Inventory 4 days 04.30.052_NUBNSB for 0708_Weekly report (MM) 0812." xfId="929" xr:uid="{00000000-0005-0000-0000-000099030000}"/>
    <cellStyle name="_KPI 11-05_IPS_Slowing Moving_07.18-05" xfId="930" xr:uid="{00000000-0005-0000-0000-00009A030000}"/>
    <cellStyle name="_KPI 11-05_IPS_Slowing Moving_07.18-05_Weekly report (MM) 0722" xfId="931" xr:uid="{00000000-0005-0000-0000-00009B030000}"/>
    <cellStyle name="_KPI 11-05_IPS_Slowing Moving_07.18-05_Weekly report (MM) 0812." xfId="932" xr:uid="{00000000-0005-0000-0000-00009C030000}"/>
    <cellStyle name="_KPI 11-05_KPI-ISD 0311_111" xfId="933" xr:uid="{00000000-0005-0000-0000-00009D030000}"/>
    <cellStyle name="_KPI 11-05_KPI-ISD 0311_111_NUBNSB for 0708" xfId="934" xr:uid="{00000000-0005-0000-0000-00009E030000}"/>
    <cellStyle name="_KPI 11-05_KPI-ISD 0311_111_NUBNSB for 0708_Inventory 4 days 0802." xfId="935" xr:uid="{00000000-0005-0000-0000-00009F030000}"/>
    <cellStyle name="_KPI 11-05_KPI-ISD 0311_111_NUBNSB for 0708_NUBNSB0726." xfId="936" xr:uid="{00000000-0005-0000-0000-0000A0030000}"/>
    <cellStyle name="_KPI 11-05_KPI-ISD 0311_111_NUBNSB for 0708_Weekly report (MM) 0722" xfId="937" xr:uid="{00000000-0005-0000-0000-0000A1030000}"/>
    <cellStyle name="_KPI 11-05_KPI-ISD 0311_111_NUBNSB for 0708_Weekly report (MM) 0812." xfId="938" xr:uid="{00000000-0005-0000-0000-0000A2030000}"/>
    <cellStyle name="_KPI 11-05_NUBNSB for 0708" xfId="939" xr:uid="{00000000-0005-0000-0000-0000A3030000}"/>
    <cellStyle name="_KPI 11-05_NUBNSB for 0708_Inventory 4 days 0802." xfId="940" xr:uid="{00000000-0005-0000-0000-0000A4030000}"/>
    <cellStyle name="_KPI 11-05_NUBNSB for 0708_NUBNSB0726." xfId="941" xr:uid="{00000000-0005-0000-0000-0000A5030000}"/>
    <cellStyle name="_KPI 11-05_NUBNSB for 0708_Weekly report (MM) 0722" xfId="942" xr:uid="{00000000-0005-0000-0000-0000A6030000}"/>
    <cellStyle name="_KPI 11-05_NUBNSB for 0708_Weekly report (MM) 0812." xfId="943" xr:uid="{00000000-0005-0000-0000-0000A7030000}"/>
    <cellStyle name="_KPI 11-05_OA IMD 04'05 Cost Review" xfId="944" xr:uid="{00000000-0005-0000-0000-0000A8030000}"/>
    <cellStyle name="_KPI 11-05_OA IMD 04'05 Cost Review 0502" xfId="945" xr:uid="{00000000-0005-0000-0000-0000A9030000}"/>
    <cellStyle name="_KPI 11-05_OA IMD 05'05 Cost Review" xfId="946" xr:uid="{00000000-0005-0000-0000-0000AA030000}"/>
    <cellStyle name="_KPI 11-05_OA IMD 06'05 Cost Review" xfId="947" xr:uid="{00000000-0005-0000-0000-0000AB030000}"/>
    <cellStyle name="_KPI 11-05_OA IMD 07'05 Cost Review" xfId="948" xr:uid="{00000000-0005-0000-0000-0000AC030000}"/>
    <cellStyle name="_KPI 11-05_OA IMD 08'05 Cost Review" xfId="949" xr:uid="{00000000-0005-0000-0000-0000AD030000}"/>
    <cellStyle name="_KPI 11-05_OA-IPS KPI on 03.31.05" xfId="950" xr:uid="{00000000-0005-0000-0000-0000AE030000}"/>
    <cellStyle name="_KPI 11-05_OA-IPS KPI on 03.31.05_Inventory 4 days 04.055" xfId="951" xr:uid="{00000000-0005-0000-0000-0000AF030000}"/>
    <cellStyle name="_KPI 11-05_OA-IPS KPI on 03.31.05_Inventory 4 days 04.055_Inventory 4 days 04.30.051" xfId="952" xr:uid="{00000000-0005-0000-0000-0000B0030000}"/>
    <cellStyle name="_KPI 11-05_OA-IPS KPI on 03.31.05_Inventory 4 days 04.055_Inventory 4 days 04.30.051_NUBNSB for 0708" xfId="953" xr:uid="{00000000-0005-0000-0000-0000B1030000}"/>
    <cellStyle name="_KPI 11-05_OA-IPS KPI on 03.31.05_Inventory 4 days 04.055_Inventory 4 days 04.30.051_NUBNSB for 0708_Inventory 4 days 0802." xfId="954" xr:uid="{00000000-0005-0000-0000-0000B2030000}"/>
    <cellStyle name="_KPI 11-05_OA-IPS KPI on 03.31.05_Inventory 4 days 04.055_Inventory 4 days 04.30.051_NUBNSB for 0708_NUBNSB0726." xfId="955" xr:uid="{00000000-0005-0000-0000-0000B3030000}"/>
    <cellStyle name="_KPI 11-05_OA-IPS KPI on 03.31.05_Inventory 4 days 04.055_Inventory 4 days 04.30.051_NUBNSB for 0708_Weekly report (MM) 0722" xfId="956" xr:uid="{00000000-0005-0000-0000-0000B4030000}"/>
    <cellStyle name="_KPI 11-05_OA-IPS KPI on 03.31.05_Inventory 4 days 04.055_Inventory 4 days 04.30.051_NUBNSB for 0708_Weekly report (MM) 0812." xfId="957" xr:uid="{00000000-0005-0000-0000-0000B5030000}"/>
    <cellStyle name="_KPI 11-05_OA-IPS KPI on 03.31.05_Inventory 4 days 04.055_Inventory 4 days 04.30.052" xfId="958" xr:uid="{00000000-0005-0000-0000-0000B6030000}"/>
    <cellStyle name="_KPI 11-05_OA-IPS KPI on 03.31.05_Inventory 4 days 04.055_Inventory 4 days 04.30.052_NUBNSB for 0708" xfId="959" xr:uid="{00000000-0005-0000-0000-0000B7030000}"/>
    <cellStyle name="_KPI 11-05_OA-IPS KPI on 03.31.05_Inventory 4 days 04.055_Inventory 4 days 04.30.052_NUBNSB for 0708_Inventory 4 days 0802." xfId="960" xr:uid="{00000000-0005-0000-0000-0000B8030000}"/>
    <cellStyle name="_KPI 11-05_OA-IPS KPI on 03.31.05_Inventory 4 days 04.055_Inventory 4 days 04.30.052_NUBNSB for 0708_NUBNSB0726." xfId="961" xr:uid="{00000000-0005-0000-0000-0000B9030000}"/>
    <cellStyle name="_KPI 11-05_OA-IPS KPI on 03.31.05_Inventory 4 days 04.055_Inventory 4 days 04.30.052_NUBNSB for 0708_Weekly report (MM) 0722" xfId="962" xr:uid="{00000000-0005-0000-0000-0000BA030000}"/>
    <cellStyle name="_KPI 11-05_OA-IPS KPI on 03.31.05_Inventory 4 days 04.055_Inventory 4 days 04.30.052_NUBNSB for 0708_Weekly report (MM) 0812." xfId="963" xr:uid="{00000000-0005-0000-0000-0000BB030000}"/>
    <cellStyle name="_KPI 11-05_OA-IPS KPI on 03.31.05_Inventory 4 days 04.055_NUBNSB for 0708" xfId="964" xr:uid="{00000000-0005-0000-0000-0000BC030000}"/>
    <cellStyle name="_KPI 11-05_OA-IPS KPI on 03.31.05_Inventory 4 days 04.055_NUBNSB for 0708_Inventory 4 days 0802." xfId="965" xr:uid="{00000000-0005-0000-0000-0000BD030000}"/>
    <cellStyle name="_KPI 11-05_OA-IPS KPI on 03.31.05_Inventory 4 days 04.055_NUBNSB for 0708_NUBNSB0726." xfId="966" xr:uid="{00000000-0005-0000-0000-0000BE030000}"/>
    <cellStyle name="_KPI 11-05_OA-IPS KPI on 03.31.05_Inventory 4 days 04.055_NUBNSB for 0708_Weekly report (MM) 0722" xfId="967" xr:uid="{00000000-0005-0000-0000-0000BF030000}"/>
    <cellStyle name="_KPI 11-05_OA-IPS KPI on 03.31.05_Inventory 4 days 04.055_NUBNSB for 0708_Weekly report (MM) 0812." xfId="968" xr:uid="{00000000-0005-0000-0000-0000C0030000}"/>
    <cellStyle name="_KPI 11-05_OA-IPS KPI on 03.31.05_IPS_Slowing Moving_07.18-05" xfId="969" xr:uid="{00000000-0005-0000-0000-0000C1030000}"/>
    <cellStyle name="_KPI 11-05_OA-IPS KPI on 03.31.05_IPS_Slowing Moving_07.18-05_Weekly report (MM) 0722" xfId="970" xr:uid="{00000000-0005-0000-0000-0000C2030000}"/>
    <cellStyle name="_KPI 11-05_OA-IPS KPI on 03.31.05_IPS_Slowing Moving_07.18-05_Weekly report (MM) 0812." xfId="971" xr:uid="{00000000-0005-0000-0000-0000C3030000}"/>
    <cellStyle name="_KPI 11-05_OA-IPS KPI on 03.31.05_Monthly report" xfId="972" xr:uid="{00000000-0005-0000-0000-0000C4030000}"/>
    <cellStyle name="_KPI 11-05_OA-IPS KPI on 03.31.05_NUBNSB for 0708" xfId="973" xr:uid="{00000000-0005-0000-0000-0000C5030000}"/>
    <cellStyle name="_KPI 11-05_OA-IPS KPI on 03.31.05_NUBNSB for 0708_Inventory 4 days 0802." xfId="974" xr:uid="{00000000-0005-0000-0000-0000C6030000}"/>
    <cellStyle name="_KPI 11-05_OA-IPS KPI on 03.31.05_NUBNSB for 0708_NUBNSB0726." xfId="975" xr:uid="{00000000-0005-0000-0000-0000C7030000}"/>
    <cellStyle name="_KPI 11-05_OA-IPS KPI on 03.31.05_NUBNSB for 0708_Weekly report (MM) 0722" xfId="976" xr:uid="{00000000-0005-0000-0000-0000C8030000}"/>
    <cellStyle name="_KPI 11-05_OA-IPS KPI on 03.31.05_NUBNSB for 0708_Weekly report (MM) 0812." xfId="977" xr:uid="{00000000-0005-0000-0000-0000C9030000}"/>
    <cellStyle name="_KPI 11-05_OA-IPS KPI on 03.31.05_OA-IPS KPI 2005.4.28" xfId="978" xr:uid="{00000000-0005-0000-0000-0000CA030000}"/>
    <cellStyle name="_KPI 11-05_OA-IPS KPI on 03.31.05_OA-IPS KPI 2005.4.28_NUBNSB for 0708" xfId="979" xr:uid="{00000000-0005-0000-0000-0000CB030000}"/>
    <cellStyle name="_KPI 11-05_OA-IPS KPI on 03.31.05_OA-IPS KPI 2005.4.28_NUBNSB for 0708_Inventory 4 days 0802." xfId="980" xr:uid="{00000000-0005-0000-0000-0000CC030000}"/>
    <cellStyle name="_KPI 11-05_OA-IPS KPI on 03.31.05_OA-IPS KPI 2005.4.28_NUBNSB for 0708_NUBNSB0726." xfId="981" xr:uid="{00000000-0005-0000-0000-0000CD030000}"/>
    <cellStyle name="_KPI 11-05_OA-IPS KPI on 03.31.05_OA-IPS KPI 2005.4.28_NUBNSB for 0708_Weekly report (MM) 0722" xfId="982" xr:uid="{00000000-0005-0000-0000-0000CE030000}"/>
    <cellStyle name="_KPI 11-05_OA-IPS KPI on 03.31.05_OA-IPS KPI 2005.4.28_NUBNSB for 0708_Weekly report (MM) 0812." xfId="983" xr:uid="{00000000-0005-0000-0000-0000CF030000}"/>
    <cellStyle name="_KPI 11-05_OA-IPS KPI on 03.31.05_OA-IPS KPI on 05.26.05" xfId="984" xr:uid="{00000000-0005-0000-0000-0000D0030000}"/>
    <cellStyle name="_KPI 11-05_OA-IPS KPI on 03.31.05_OA-IPS KPI on 05.26.05_NUBNSB for 0708" xfId="985" xr:uid="{00000000-0005-0000-0000-0000D1030000}"/>
    <cellStyle name="_KPI 11-05_OA-IPS KPI on 03.31.05_OA-IPS KPI on 05.26.05_NUBNSB for 0708_Inventory 4 days 0802." xfId="986" xr:uid="{00000000-0005-0000-0000-0000D2030000}"/>
    <cellStyle name="_KPI 11-05_OA-IPS KPI on 03.31.05_OA-IPS KPI on 05.26.05_NUBNSB for 0708_NUBNSB0726." xfId="987" xr:uid="{00000000-0005-0000-0000-0000D3030000}"/>
    <cellStyle name="_KPI 11-05_OA-IPS KPI on 03.31.05_OA-IPS KPI on 05.26.05_NUBNSB for 0708_Weekly report (MM) 0722" xfId="988" xr:uid="{00000000-0005-0000-0000-0000D4030000}"/>
    <cellStyle name="_KPI 11-05_OA-IPS KPI on 03.31.05_OA-IPS KPI on 05.26.05_NUBNSB for 0708_Weekly report (MM) 0812." xfId="989" xr:uid="{00000000-0005-0000-0000-0000D5030000}"/>
    <cellStyle name="_KPI 11-05_OA-IPS KPI on 03.31.05_Slow Moving new  Format" xfId="990" xr:uid="{00000000-0005-0000-0000-0000D6030000}"/>
    <cellStyle name="_KPI 11-05_OA-IPS KPI on 03.31.05_Slow Moving8.31" xfId="991" xr:uid="{00000000-0005-0000-0000-0000D7030000}"/>
    <cellStyle name="_KPI 11-05_OA-IPS KPI on 03.31.05_Slow Moving9.28" xfId="992" xr:uid="{00000000-0005-0000-0000-0000D8030000}"/>
    <cellStyle name="_KPI 11-05_OA-IPS KPI on 03.31.05_slowmovingISD" xfId="993" xr:uid="{00000000-0005-0000-0000-0000D9030000}"/>
    <cellStyle name="_KPI 11-05_OA-IPS KPI on 03.31.05_slowmovingISD6.301" xfId="994" xr:uid="{00000000-0005-0000-0000-0000DA030000}"/>
    <cellStyle name="_KPI 11-05_OA-IPS KPI on 03.31.05_Summary (3)" xfId="995" xr:uid="{00000000-0005-0000-0000-0000DB030000}"/>
    <cellStyle name="_KPI 11-05_OA-IPS KPI on 03.31.05_Summary 11 2" xfId="996" xr:uid="{00000000-0005-0000-0000-0000DC030000}"/>
    <cellStyle name="_KPI 11-05_Risk summary report" xfId="997" xr:uid="{00000000-0005-0000-0000-0000DD030000}"/>
    <cellStyle name="_KPI 11-05_Risk summary report.02.03" xfId="998" xr:uid="{00000000-0005-0000-0000-0000DE030000}"/>
    <cellStyle name="_KPI 11-05_Risk summary report.02.03_IPS_Slowing Moving_07.18-05" xfId="999" xr:uid="{00000000-0005-0000-0000-0000DF030000}"/>
    <cellStyle name="_KPI 11-05_Risk summary report.02.03_IPS_Slowing Moving_07.18-05_Weekly report (MM) 0722" xfId="1000" xr:uid="{00000000-0005-0000-0000-0000E0030000}"/>
    <cellStyle name="_KPI 11-05_Risk summary report.02.03_IPS_Slowing Moving_07.18-05_Weekly report (MM) 0812." xfId="1001" xr:uid="{00000000-0005-0000-0000-0000E1030000}"/>
    <cellStyle name="_KPI 11-05_Risk summary report.02.03_ISD  Slow moving_03.31.051" xfId="1002" xr:uid="{00000000-0005-0000-0000-0000E2030000}"/>
    <cellStyle name="_KPI 11-05_Risk summary report.02.03_ISD  Slow moving_03.31.051_NUBNSB for 0708" xfId="1003" xr:uid="{00000000-0005-0000-0000-0000E3030000}"/>
    <cellStyle name="_KPI 11-05_Risk summary report.02.03_ISD  Slow moving_03.31.051_NUBNSB for 0708_Inventory 4 days 0802." xfId="1004" xr:uid="{00000000-0005-0000-0000-0000E4030000}"/>
    <cellStyle name="_KPI 11-05_Risk summary report.02.03_ISD  Slow moving_03.31.051_NUBNSB for 0708_NUBNSB0726." xfId="1005" xr:uid="{00000000-0005-0000-0000-0000E5030000}"/>
    <cellStyle name="_KPI 11-05_Risk summary report.02.03_ISD  Slow moving_03.31.051_NUBNSB for 0708_Weekly report (MM) 0722" xfId="1006" xr:uid="{00000000-0005-0000-0000-0000E6030000}"/>
    <cellStyle name="_KPI 11-05_Risk summary report.02.03_ISD  Slow moving_03.31.051_NUBNSB for 0708_Weekly report (MM) 0812." xfId="1007" xr:uid="{00000000-0005-0000-0000-0000E7030000}"/>
    <cellStyle name="_KPI 11-05_Risk summary report.02.03_KPI-ISD 03311" xfId="1008" xr:uid="{00000000-0005-0000-0000-0000E8030000}"/>
    <cellStyle name="_KPI 11-05_Risk summary report.02.03_KPI-ISD 03311_NUBNSB for 0708" xfId="1009" xr:uid="{00000000-0005-0000-0000-0000E9030000}"/>
    <cellStyle name="_KPI 11-05_Risk summary report.02.03_KPI-ISD 03311_NUBNSB for 0708_Inventory 4 days 0802." xfId="1010" xr:uid="{00000000-0005-0000-0000-0000EA030000}"/>
    <cellStyle name="_KPI 11-05_Risk summary report.02.03_KPI-ISD 03311_NUBNSB for 0708_NUBNSB0726." xfId="1011" xr:uid="{00000000-0005-0000-0000-0000EB030000}"/>
    <cellStyle name="_KPI 11-05_Risk summary report.02.03_KPI-ISD 03311_NUBNSB for 0708_Weekly report (MM) 0722" xfId="1012" xr:uid="{00000000-0005-0000-0000-0000EC030000}"/>
    <cellStyle name="_KPI 11-05_Risk summary report.02.03_KPI-ISD 03311_NUBNSB for 0708_Weekly report (MM) 0812." xfId="1013" xr:uid="{00000000-0005-0000-0000-0000ED030000}"/>
    <cellStyle name="_KPI 11-05_Risk summary report.02.03_KPI-ISD 033111" xfId="1014" xr:uid="{00000000-0005-0000-0000-0000EE030000}"/>
    <cellStyle name="_KPI 11-05_Risk summary report.02.03_KPI-ISD 033111_NUBNSB for 0708" xfId="1015" xr:uid="{00000000-0005-0000-0000-0000EF030000}"/>
    <cellStyle name="_KPI 11-05_Risk summary report.02.03_KPI-ISD 033111_NUBNSB for 0708_Inventory 4 days 0802." xfId="1016" xr:uid="{00000000-0005-0000-0000-0000F0030000}"/>
    <cellStyle name="_KPI 11-05_Risk summary report.02.03_KPI-ISD 033111_NUBNSB for 0708_NUBNSB0726." xfId="1017" xr:uid="{00000000-0005-0000-0000-0000F1030000}"/>
    <cellStyle name="_KPI 11-05_Risk summary report.02.03_KPI-ISD 033111_NUBNSB for 0708_Weekly report (MM) 0722" xfId="1018" xr:uid="{00000000-0005-0000-0000-0000F2030000}"/>
    <cellStyle name="_KPI 11-05_Risk summary report.02.03_KPI-ISD 033111_NUBNSB for 0708_Weekly report (MM) 0812." xfId="1019" xr:uid="{00000000-0005-0000-0000-0000F3030000}"/>
    <cellStyle name="_KPI 11-05_Risk summary report.02.03_KPI-OCS 0218" xfId="1020" xr:uid="{00000000-0005-0000-0000-0000F4030000}"/>
    <cellStyle name="_KPI 11-05_Risk summary report.02.03_KPI-OCS 0218_1" xfId="1021" xr:uid="{00000000-0005-0000-0000-0000F5030000}"/>
    <cellStyle name="_KPI 11-05_Risk summary report.02.03_KPI-OCS 0218_1_IPS_Slowing Moving_07.18-05" xfId="1022" xr:uid="{00000000-0005-0000-0000-0000F6030000}"/>
    <cellStyle name="_KPI 11-05_Risk summary report.02.03_KPI-OCS 0218_1_IPS_Slowing Moving_07.18-05_Weekly report (MM) 0722" xfId="1023" xr:uid="{00000000-0005-0000-0000-0000F7030000}"/>
    <cellStyle name="_KPI 11-05_Risk summary report.02.03_KPI-OCS 0218_1_IPS_Slowing Moving_07.18-05_Weekly report (MM) 0812." xfId="1024" xr:uid="{00000000-0005-0000-0000-0000F8030000}"/>
    <cellStyle name="_KPI 11-05_Risk summary report.02.03_KPI-OCS 0218_1_KPI-ISD 0311_111" xfId="1025" xr:uid="{00000000-0005-0000-0000-0000F9030000}"/>
    <cellStyle name="_KPI 11-05_Risk summary report.02.03_KPI-OCS 0218_1_KPI-ISD 0311_111_NUBNSB for 0708" xfId="1026" xr:uid="{00000000-0005-0000-0000-0000FA030000}"/>
    <cellStyle name="_KPI 11-05_Risk summary report.02.03_KPI-OCS 0218_1_KPI-ISD 0311_111_NUBNSB for 0708_Inventory 4 days 0802." xfId="1027" xr:uid="{00000000-0005-0000-0000-0000FB030000}"/>
    <cellStyle name="_KPI 11-05_Risk summary report.02.03_KPI-OCS 0218_1_KPI-ISD 0311_111_NUBNSB for 0708_NUBNSB0726." xfId="1028" xr:uid="{00000000-0005-0000-0000-0000FC030000}"/>
    <cellStyle name="_KPI 11-05_Risk summary report.02.03_KPI-OCS 0218_1_KPI-ISD 0311_111_NUBNSB for 0708_Weekly report (MM) 0722" xfId="1029" xr:uid="{00000000-0005-0000-0000-0000FD030000}"/>
    <cellStyle name="_KPI 11-05_Risk summary report.02.03_KPI-OCS 0218_1_KPI-ISD 0311_111_NUBNSB for 0708_Weekly report (MM) 0812." xfId="1030" xr:uid="{00000000-0005-0000-0000-0000FE030000}"/>
    <cellStyle name="_KPI 11-05_Risk summary report.02.03_KPI-OCS 0218_1_NUBNSB for 0708" xfId="1031" xr:uid="{00000000-0005-0000-0000-0000FF030000}"/>
    <cellStyle name="_KPI 11-05_Risk summary report.02.03_KPI-OCS 0218_1_NUBNSB for 0708_Inventory 4 days 0802." xfId="1032" xr:uid="{00000000-0005-0000-0000-000000040000}"/>
    <cellStyle name="_KPI 11-05_Risk summary report.02.03_KPI-OCS 0218_1_NUBNSB for 0708_NUBNSB0726." xfId="1033" xr:uid="{00000000-0005-0000-0000-000001040000}"/>
    <cellStyle name="_KPI 11-05_Risk summary report.02.03_KPI-OCS 0218_1_NUBNSB for 0708_Weekly report (MM) 0722" xfId="1034" xr:uid="{00000000-0005-0000-0000-000002040000}"/>
    <cellStyle name="_KPI 11-05_Risk summary report.02.03_KPI-OCS 0218_1_NUBNSB for 0708_Weekly report (MM) 0812." xfId="1035" xr:uid="{00000000-0005-0000-0000-000003040000}"/>
    <cellStyle name="_KPI 11-05_Risk summary report.02.03_KPI-OCS 0218_1_OA IMD 04'05 Cost Review" xfId="1036" xr:uid="{00000000-0005-0000-0000-000004040000}"/>
    <cellStyle name="_KPI 11-05_Risk summary report.02.03_KPI-OCS 0218_1_OA IMD 04'05 Cost Review 0502" xfId="1037" xr:uid="{00000000-0005-0000-0000-000005040000}"/>
    <cellStyle name="_KPI 11-05_Risk summary report.02.03_KPI-OCS 0218_1_OA IMD 05'05 Cost Review" xfId="1038" xr:uid="{00000000-0005-0000-0000-000006040000}"/>
    <cellStyle name="_KPI 11-05_Risk summary report.02.03_KPI-OCS 0218_1_OA IMD 06'05 Cost Review" xfId="1039" xr:uid="{00000000-0005-0000-0000-000007040000}"/>
    <cellStyle name="_KPI 11-05_Risk summary report.02.03_KPI-OCS 0218_1_OA IMD 07'05 Cost Review" xfId="1040" xr:uid="{00000000-0005-0000-0000-000008040000}"/>
    <cellStyle name="_KPI 11-05_Risk summary report.02.03_KPI-OCS 0218_1_OA IMD 08'05 Cost Review" xfId="1041" xr:uid="{00000000-0005-0000-0000-000009040000}"/>
    <cellStyle name="_KPI 11-05_Risk summary report.02.03_KPI-OCS 0218_IPS_Slowing Moving_07.18-05" xfId="1042" xr:uid="{00000000-0005-0000-0000-00000A040000}"/>
    <cellStyle name="_KPI 11-05_Risk summary report.02.03_KPI-OCS 0218_IPS_Slowing Moving_07.18-05_Weekly report (MM) 0722" xfId="1043" xr:uid="{00000000-0005-0000-0000-00000B040000}"/>
    <cellStyle name="_KPI 11-05_Risk summary report.02.03_KPI-OCS 0218_IPS_Slowing Moving_07.18-05_Weekly report (MM) 0812." xfId="1044" xr:uid="{00000000-0005-0000-0000-00000C040000}"/>
    <cellStyle name="_KPI 11-05_Risk summary report.02.03_KPI-OCS 0218_KPI-ISD 0311_111" xfId="1045" xr:uid="{00000000-0005-0000-0000-00000D040000}"/>
    <cellStyle name="_KPI 11-05_Risk summary report.02.03_KPI-OCS 0218_KPI-ISD 0311_111_NUBNSB for 0708" xfId="1046" xr:uid="{00000000-0005-0000-0000-00000E040000}"/>
    <cellStyle name="_KPI 11-05_Risk summary report.02.03_KPI-OCS 0218_KPI-ISD 0311_111_NUBNSB for 0708_Inventory 4 days 0802." xfId="1047" xr:uid="{00000000-0005-0000-0000-00000F040000}"/>
    <cellStyle name="_KPI 11-05_Risk summary report.02.03_KPI-OCS 0218_KPI-ISD 0311_111_NUBNSB for 0708_NUBNSB0726." xfId="1048" xr:uid="{00000000-0005-0000-0000-000010040000}"/>
    <cellStyle name="_KPI 11-05_Risk summary report.02.03_KPI-OCS 0218_KPI-ISD 0311_111_NUBNSB for 0708_Weekly report (MM) 0722" xfId="1049" xr:uid="{00000000-0005-0000-0000-000011040000}"/>
    <cellStyle name="_KPI 11-05_Risk summary report.02.03_KPI-OCS 0218_KPI-ISD 0311_111_NUBNSB for 0708_Weekly report (MM) 0812." xfId="1050" xr:uid="{00000000-0005-0000-0000-000012040000}"/>
    <cellStyle name="_KPI 11-05_Risk summary report.02.03_KPI-OCS 0218_NUBNSB for 0708" xfId="1051" xr:uid="{00000000-0005-0000-0000-000013040000}"/>
    <cellStyle name="_KPI 11-05_Risk summary report.02.03_KPI-OCS 0218_NUBNSB for 0708_Inventory 4 days 0802." xfId="1052" xr:uid="{00000000-0005-0000-0000-000014040000}"/>
    <cellStyle name="_KPI 11-05_Risk summary report.02.03_KPI-OCS 0218_NUBNSB for 0708_NUBNSB0726." xfId="1053" xr:uid="{00000000-0005-0000-0000-000015040000}"/>
    <cellStyle name="_KPI 11-05_Risk summary report.02.03_KPI-OCS 0218_NUBNSB for 0708_Weekly report (MM) 0722" xfId="1054" xr:uid="{00000000-0005-0000-0000-000016040000}"/>
    <cellStyle name="_KPI 11-05_Risk summary report.02.03_KPI-OCS 0218_NUBNSB for 0708_Weekly report (MM) 0812." xfId="1055" xr:uid="{00000000-0005-0000-0000-000017040000}"/>
    <cellStyle name="_KPI 11-05_Risk summary report.02.03_KPI-OCS 0218_OA IMD 04'05 Cost Review" xfId="1056" xr:uid="{00000000-0005-0000-0000-000018040000}"/>
    <cellStyle name="_KPI 11-05_Risk summary report.02.03_KPI-OCS 0218_OA IMD 04'05 Cost Review 0502" xfId="1057" xr:uid="{00000000-0005-0000-0000-000019040000}"/>
    <cellStyle name="_KPI 11-05_Risk summary report.02.03_KPI-OCS 0218_OA IMD 05'05 Cost Review" xfId="1058" xr:uid="{00000000-0005-0000-0000-00001A040000}"/>
    <cellStyle name="_KPI 11-05_Risk summary report.02.03_KPI-OCS 0218_OA IMD 06'05 Cost Review" xfId="1059" xr:uid="{00000000-0005-0000-0000-00001B040000}"/>
    <cellStyle name="_KPI 11-05_Risk summary report.02.03_KPI-OCS 0218_OA IMD 07'05 Cost Review" xfId="1060" xr:uid="{00000000-0005-0000-0000-00001C040000}"/>
    <cellStyle name="_KPI 11-05_Risk summary report.02.03_KPI-OCS 0218_OA IMD 08'05 Cost Review" xfId="1061" xr:uid="{00000000-0005-0000-0000-00001D040000}"/>
    <cellStyle name="_KPI 11-05_Risk summary report.02.03_KPI-OCS 0225" xfId="1062" xr:uid="{00000000-0005-0000-0000-00001E040000}"/>
    <cellStyle name="_KPI 11-05_Risk summary report.02.03_KPI-OCS 0225_IPS_Slowing Moving_07.18-05" xfId="1063" xr:uid="{00000000-0005-0000-0000-00001F040000}"/>
    <cellStyle name="_KPI 11-05_Risk summary report.02.03_KPI-OCS 0225_IPS_Slowing Moving_07.18-05_Weekly report (MM) 0722" xfId="1064" xr:uid="{00000000-0005-0000-0000-000020040000}"/>
    <cellStyle name="_KPI 11-05_Risk summary report.02.03_KPI-OCS 0225_IPS_Slowing Moving_07.18-05_Weekly report (MM) 0812." xfId="1065" xr:uid="{00000000-0005-0000-0000-000021040000}"/>
    <cellStyle name="_KPI 11-05_Risk summary report.02.03_KPI-OCS 0225_KPI-ISD 0311_111" xfId="1066" xr:uid="{00000000-0005-0000-0000-000022040000}"/>
    <cellStyle name="_KPI 11-05_Risk summary report.02.03_KPI-OCS 0225_KPI-ISD 0311_111_NUBNSB for 0708" xfId="1067" xr:uid="{00000000-0005-0000-0000-000023040000}"/>
    <cellStyle name="_KPI 11-05_Risk summary report.02.03_KPI-OCS 0225_KPI-ISD 0311_111_NUBNSB for 0708_Inventory 4 days 0802." xfId="1068" xr:uid="{00000000-0005-0000-0000-000024040000}"/>
    <cellStyle name="_KPI 11-05_Risk summary report.02.03_KPI-OCS 0225_KPI-ISD 0311_111_NUBNSB for 0708_NUBNSB0726." xfId="1069" xr:uid="{00000000-0005-0000-0000-000025040000}"/>
    <cellStyle name="_KPI 11-05_Risk summary report.02.03_KPI-OCS 0225_KPI-ISD 0311_111_NUBNSB for 0708_Weekly report (MM) 0722" xfId="1070" xr:uid="{00000000-0005-0000-0000-000026040000}"/>
    <cellStyle name="_KPI 11-05_Risk summary report.02.03_KPI-OCS 0225_KPI-ISD 0311_111_NUBNSB for 0708_Weekly report (MM) 0812." xfId="1071" xr:uid="{00000000-0005-0000-0000-000027040000}"/>
    <cellStyle name="_KPI 11-05_Risk summary report.02.03_KPI-OCS 0225_NUBNSB for 0708" xfId="1072" xr:uid="{00000000-0005-0000-0000-000028040000}"/>
    <cellStyle name="_KPI 11-05_Risk summary report.02.03_KPI-OCS 0225_NUBNSB for 0708_Inventory 4 days 0802." xfId="1073" xr:uid="{00000000-0005-0000-0000-000029040000}"/>
    <cellStyle name="_KPI 11-05_Risk summary report.02.03_KPI-OCS 0225_NUBNSB for 0708_NUBNSB0726." xfId="1074" xr:uid="{00000000-0005-0000-0000-00002A040000}"/>
    <cellStyle name="_KPI 11-05_Risk summary report.02.03_KPI-OCS 0225_NUBNSB for 0708_Weekly report (MM) 0722" xfId="1075" xr:uid="{00000000-0005-0000-0000-00002B040000}"/>
    <cellStyle name="_KPI 11-05_Risk summary report.02.03_KPI-OCS 0225_NUBNSB for 0708_Weekly report (MM) 0812." xfId="1076" xr:uid="{00000000-0005-0000-0000-00002C040000}"/>
    <cellStyle name="_KPI 11-05_Risk summary report.02.03_KPI-OCS 0225_OA IMD 04'05 Cost Review" xfId="1077" xr:uid="{00000000-0005-0000-0000-00002D040000}"/>
    <cellStyle name="_KPI 11-05_Risk summary report.02.03_KPI-OCS 0225_OA IMD 04'05 Cost Review 0502" xfId="1078" xr:uid="{00000000-0005-0000-0000-00002E040000}"/>
    <cellStyle name="_KPI 11-05_Risk summary report.02.03_KPI-OCS 0225_OA IMD 05'05 Cost Review" xfId="1079" xr:uid="{00000000-0005-0000-0000-00002F040000}"/>
    <cellStyle name="_KPI 11-05_Risk summary report.02.03_KPI-OCS 0225_OA IMD 06'05 Cost Review" xfId="1080" xr:uid="{00000000-0005-0000-0000-000030040000}"/>
    <cellStyle name="_KPI 11-05_Risk summary report.02.03_KPI-OCS 0225_OA IMD 07'05 Cost Review" xfId="1081" xr:uid="{00000000-0005-0000-0000-000031040000}"/>
    <cellStyle name="_KPI 11-05_Risk summary report.02.03_KPI-OCS 0225_OA IMD 08'05 Cost Review" xfId="1082" xr:uid="{00000000-0005-0000-0000-000032040000}"/>
    <cellStyle name="_KPI 11-05_Risk summary report.02.03_KPI-OCS 0304" xfId="1083" xr:uid="{00000000-0005-0000-0000-000033040000}"/>
    <cellStyle name="_KPI 11-05_Risk summary report.02.03_KPI-OCS 0304_111" xfId="1084" xr:uid="{00000000-0005-0000-0000-000034040000}"/>
    <cellStyle name="_KPI 11-05_Risk summary report.02.03_KPI-OCS 0304_111_IPS_Slowing Moving_07.18-05" xfId="1085" xr:uid="{00000000-0005-0000-0000-000035040000}"/>
    <cellStyle name="_KPI 11-05_Risk summary report.02.03_KPI-OCS 0304_111_IPS_Slowing Moving_07.18-05_Weekly report (MM) 0722" xfId="1086" xr:uid="{00000000-0005-0000-0000-000036040000}"/>
    <cellStyle name="_KPI 11-05_Risk summary report.02.03_KPI-OCS 0304_111_IPS_Slowing Moving_07.18-05_Weekly report (MM) 0812." xfId="1087" xr:uid="{00000000-0005-0000-0000-000037040000}"/>
    <cellStyle name="_KPI 11-05_Risk summary report.02.03_KPI-OCS 0304_111_KPI-ISD 0311_111" xfId="1088" xr:uid="{00000000-0005-0000-0000-000038040000}"/>
    <cellStyle name="_KPI 11-05_Risk summary report.02.03_KPI-OCS 0304_111_KPI-ISD 0311_111_NUBNSB for 0708" xfId="1089" xr:uid="{00000000-0005-0000-0000-000039040000}"/>
    <cellStyle name="_KPI 11-05_Risk summary report.02.03_KPI-OCS 0304_111_KPI-ISD 0311_111_NUBNSB for 0708_Inventory 4 days 0802." xfId="1090" xr:uid="{00000000-0005-0000-0000-00003A040000}"/>
    <cellStyle name="_KPI 11-05_Risk summary report.02.03_KPI-OCS 0304_111_KPI-ISD 0311_111_NUBNSB for 0708_NUBNSB0726." xfId="1091" xr:uid="{00000000-0005-0000-0000-00003B040000}"/>
    <cellStyle name="_KPI 11-05_Risk summary report.02.03_KPI-OCS 0304_111_KPI-ISD 0311_111_NUBNSB for 0708_Weekly report (MM) 0722" xfId="1092" xr:uid="{00000000-0005-0000-0000-00003C040000}"/>
    <cellStyle name="_KPI 11-05_Risk summary report.02.03_KPI-OCS 0304_111_KPI-ISD 0311_111_NUBNSB for 0708_Weekly report (MM) 0812." xfId="1093" xr:uid="{00000000-0005-0000-0000-00003D040000}"/>
    <cellStyle name="_KPI 11-05_Risk summary report.02.03_KPI-OCS 0304_111_NUBNSB for 0708" xfId="1094" xr:uid="{00000000-0005-0000-0000-00003E040000}"/>
    <cellStyle name="_KPI 11-05_Risk summary report.02.03_KPI-OCS 0304_111_NUBNSB for 0708_Inventory 4 days 0802." xfId="1095" xr:uid="{00000000-0005-0000-0000-00003F040000}"/>
    <cellStyle name="_KPI 11-05_Risk summary report.02.03_KPI-OCS 0304_111_NUBNSB for 0708_NUBNSB0726." xfId="1096" xr:uid="{00000000-0005-0000-0000-000040040000}"/>
    <cellStyle name="_KPI 11-05_Risk summary report.02.03_KPI-OCS 0304_111_NUBNSB for 0708_Weekly report (MM) 0722" xfId="1097" xr:uid="{00000000-0005-0000-0000-000041040000}"/>
    <cellStyle name="_KPI 11-05_Risk summary report.02.03_KPI-OCS 0304_111_NUBNSB for 0708_Weekly report (MM) 0812." xfId="1098" xr:uid="{00000000-0005-0000-0000-000042040000}"/>
    <cellStyle name="_KPI 11-05_Risk summary report.02.03_KPI-OCS 0304_111_OA IMD 04'05 Cost Review" xfId="1099" xr:uid="{00000000-0005-0000-0000-000043040000}"/>
    <cellStyle name="_KPI 11-05_Risk summary report.02.03_KPI-OCS 0304_111_OA IMD 04'05 Cost Review 0502" xfId="1100" xr:uid="{00000000-0005-0000-0000-000044040000}"/>
    <cellStyle name="_KPI 11-05_Risk summary report.02.03_KPI-OCS 0304_111_OA IMD 05'05 Cost Review" xfId="1101" xr:uid="{00000000-0005-0000-0000-000045040000}"/>
    <cellStyle name="_KPI 11-05_Risk summary report.02.03_KPI-OCS 0304_111_OA IMD 06'05 Cost Review" xfId="1102" xr:uid="{00000000-0005-0000-0000-000046040000}"/>
    <cellStyle name="_KPI 11-05_Risk summary report.02.03_KPI-OCS 0304_111_OA IMD 07'05 Cost Review" xfId="1103" xr:uid="{00000000-0005-0000-0000-000047040000}"/>
    <cellStyle name="_KPI 11-05_Risk summary report.02.03_KPI-OCS 0304_111_OA IMD 08'05 Cost Review" xfId="1104" xr:uid="{00000000-0005-0000-0000-000048040000}"/>
    <cellStyle name="_KPI 11-05_Risk summary report.02.03_KPI-OCS 0304_IPS_Slowing Moving_07.18-05" xfId="1105" xr:uid="{00000000-0005-0000-0000-000049040000}"/>
    <cellStyle name="_KPI 11-05_Risk summary report.02.03_KPI-OCS 0304_IPS_Slowing Moving_07.18-05_Weekly report (MM) 0722" xfId="1106" xr:uid="{00000000-0005-0000-0000-00004A040000}"/>
    <cellStyle name="_KPI 11-05_Risk summary report.02.03_KPI-OCS 0304_IPS_Slowing Moving_07.18-05_Weekly report (MM) 0812." xfId="1107" xr:uid="{00000000-0005-0000-0000-00004B040000}"/>
    <cellStyle name="_KPI 11-05_Risk summary report.02.03_KPI-OCS 0304_KPI-ISD 0311_111" xfId="1108" xr:uid="{00000000-0005-0000-0000-00004C040000}"/>
    <cellStyle name="_KPI 11-05_Risk summary report.02.03_KPI-OCS 0304_KPI-ISD 0311_111_NUBNSB for 0708" xfId="1109" xr:uid="{00000000-0005-0000-0000-00004D040000}"/>
    <cellStyle name="_KPI 11-05_Risk summary report.02.03_KPI-OCS 0304_KPI-ISD 0311_111_NUBNSB for 0708_Inventory 4 days 0802." xfId="1110" xr:uid="{00000000-0005-0000-0000-00004E040000}"/>
    <cellStyle name="_KPI 11-05_Risk summary report.02.03_KPI-OCS 0304_KPI-ISD 0311_111_NUBNSB for 0708_NUBNSB0726." xfId="1111" xr:uid="{00000000-0005-0000-0000-00004F040000}"/>
    <cellStyle name="_KPI 11-05_Risk summary report.02.03_KPI-OCS 0304_KPI-ISD 0311_111_NUBNSB for 0708_Weekly report (MM) 0722" xfId="1112" xr:uid="{00000000-0005-0000-0000-000050040000}"/>
    <cellStyle name="_KPI 11-05_Risk summary report.02.03_KPI-OCS 0304_KPI-ISD 0311_111_NUBNSB for 0708_Weekly report (MM) 0812." xfId="1113" xr:uid="{00000000-0005-0000-0000-000051040000}"/>
    <cellStyle name="_KPI 11-05_Risk summary report.02.03_KPI-OCS 0304_NUBNSB for 0708" xfId="1114" xr:uid="{00000000-0005-0000-0000-000052040000}"/>
    <cellStyle name="_KPI 11-05_Risk summary report.02.03_KPI-OCS 0304_NUBNSB for 0708_Inventory 4 days 0802." xfId="1115" xr:uid="{00000000-0005-0000-0000-000053040000}"/>
    <cellStyle name="_KPI 11-05_Risk summary report.02.03_KPI-OCS 0304_NUBNSB for 0708_NUBNSB0726." xfId="1116" xr:uid="{00000000-0005-0000-0000-000054040000}"/>
    <cellStyle name="_KPI 11-05_Risk summary report.02.03_KPI-OCS 0304_NUBNSB for 0708_Weekly report (MM) 0722" xfId="1117" xr:uid="{00000000-0005-0000-0000-000055040000}"/>
    <cellStyle name="_KPI 11-05_Risk summary report.02.03_KPI-OCS 0304_NUBNSB for 0708_Weekly report (MM) 0812." xfId="1118" xr:uid="{00000000-0005-0000-0000-000056040000}"/>
    <cellStyle name="_KPI 11-05_Risk summary report.02.03_KPI-OCS 0304_OA IMD 04'05 Cost Review" xfId="1119" xr:uid="{00000000-0005-0000-0000-000057040000}"/>
    <cellStyle name="_KPI 11-05_Risk summary report.02.03_KPI-OCS 0304_OA IMD 04'05 Cost Review 0502" xfId="1120" xr:uid="{00000000-0005-0000-0000-000058040000}"/>
    <cellStyle name="_KPI 11-05_Risk summary report.02.03_KPI-OCS 0304_OA IMD 05'05 Cost Review" xfId="1121" xr:uid="{00000000-0005-0000-0000-000059040000}"/>
    <cellStyle name="_KPI 11-05_Risk summary report.02.03_KPI-OCS 0304_OA IMD 06'05 Cost Review" xfId="1122" xr:uid="{00000000-0005-0000-0000-00005A040000}"/>
    <cellStyle name="_KPI 11-05_Risk summary report.02.03_KPI-OCS 0304_OA IMD 07'05 Cost Review" xfId="1123" xr:uid="{00000000-0005-0000-0000-00005B040000}"/>
    <cellStyle name="_KPI 11-05_Risk summary report.02.03_KPI-OCS 0304_OA IMD 08'05 Cost Review" xfId="1124" xr:uid="{00000000-0005-0000-0000-00005C040000}"/>
    <cellStyle name="_KPI 11-05_Risk summary report.02.03_KPI-OCS 0311" xfId="1125" xr:uid="{00000000-0005-0000-0000-00005D040000}"/>
    <cellStyle name="_KPI 11-05_Risk summary report.02.03_KPI-OCS 0311_KPI-ISD 0311_111" xfId="1126" xr:uid="{00000000-0005-0000-0000-00005E040000}"/>
    <cellStyle name="_KPI 11-05_Risk summary report.02.03_KPI-OCS 0311_KPI-ISD 0311_111_NUBNSB for 0708" xfId="1127" xr:uid="{00000000-0005-0000-0000-00005F040000}"/>
    <cellStyle name="_KPI 11-05_Risk summary report.02.03_KPI-OCS 0311_KPI-ISD 0311_111_NUBNSB for 0708_Inventory 4 days 0802." xfId="1128" xr:uid="{00000000-0005-0000-0000-000060040000}"/>
    <cellStyle name="_KPI 11-05_Risk summary report.02.03_KPI-OCS 0311_KPI-ISD 0311_111_NUBNSB for 0708_NUBNSB0726." xfId="1129" xr:uid="{00000000-0005-0000-0000-000061040000}"/>
    <cellStyle name="_KPI 11-05_Risk summary report.02.03_KPI-OCS 0311_KPI-ISD 0311_111_NUBNSB for 0708_Weekly report (MM) 0722" xfId="1130" xr:uid="{00000000-0005-0000-0000-000062040000}"/>
    <cellStyle name="_KPI 11-05_Risk summary report.02.03_KPI-OCS 0311_KPI-ISD 0311_111_NUBNSB for 0708_Weekly report (MM) 0812." xfId="1131" xr:uid="{00000000-0005-0000-0000-000063040000}"/>
    <cellStyle name="_KPI 11-05_Risk summary report.02.03_KPI-OCS 0311_NUBNSB for 0708" xfId="1132" xr:uid="{00000000-0005-0000-0000-000064040000}"/>
    <cellStyle name="_KPI 11-05_Risk summary report.02.03_KPI-OCS 0311_NUBNSB for 0708_Inventory 4 days 0802." xfId="1133" xr:uid="{00000000-0005-0000-0000-000065040000}"/>
    <cellStyle name="_KPI 11-05_Risk summary report.02.03_KPI-OCS 0311_NUBNSB for 0708_NUBNSB0726." xfId="1134" xr:uid="{00000000-0005-0000-0000-000066040000}"/>
    <cellStyle name="_KPI 11-05_Risk summary report.02.03_KPI-OCS 0311_NUBNSB for 0708_Weekly report (MM) 0722" xfId="1135" xr:uid="{00000000-0005-0000-0000-000067040000}"/>
    <cellStyle name="_KPI 11-05_Risk summary report.02.03_KPI-OCS 0311_NUBNSB for 0708_Weekly report (MM) 0812." xfId="1136" xr:uid="{00000000-0005-0000-0000-000068040000}"/>
    <cellStyle name="_KPI 11-05_Risk summary report.02.03_KPI-OCS 0318" xfId="1137" xr:uid="{00000000-0005-0000-0000-000069040000}"/>
    <cellStyle name="_KPI 11-05_Risk summary report.02.03_KPI-OCS 0318_NUBNSB for 0708" xfId="1138" xr:uid="{00000000-0005-0000-0000-00006A040000}"/>
    <cellStyle name="_KPI 11-05_Risk summary report.02.03_KPI-OCS 0318_NUBNSB for 0708_Inventory 4 days 0802." xfId="1139" xr:uid="{00000000-0005-0000-0000-00006B040000}"/>
    <cellStyle name="_KPI 11-05_Risk summary report.02.03_KPI-OCS 0318_NUBNSB for 0708_NUBNSB0726." xfId="1140" xr:uid="{00000000-0005-0000-0000-00006C040000}"/>
    <cellStyle name="_KPI 11-05_Risk summary report.02.03_KPI-OCS 0318_NUBNSB for 0708_Weekly report (MM) 0722" xfId="1141" xr:uid="{00000000-0005-0000-0000-00006D040000}"/>
    <cellStyle name="_KPI 11-05_Risk summary report.02.03_KPI-OCS 0318_NUBNSB for 0708_Weekly report (MM) 0812." xfId="1142" xr:uid="{00000000-0005-0000-0000-00006E040000}"/>
    <cellStyle name="_KPI 11-05_Risk summary report.02.03_KPI-OCS 0325" xfId="1143" xr:uid="{00000000-0005-0000-0000-00006F040000}"/>
    <cellStyle name="_KPI 11-05_Risk summary report.02.03_KPI-OCS 0325_NUBNSB for 0708" xfId="1144" xr:uid="{00000000-0005-0000-0000-000070040000}"/>
    <cellStyle name="_KPI 11-05_Risk summary report.02.03_KPI-OCS 0325_NUBNSB for 0708_Inventory 4 days 0802." xfId="1145" xr:uid="{00000000-0005-0000-0000-000071040000}"/>
    <cellStyle name="_KPI 11-05_Risk summary report.02.03_KPI-OCS 0325_NUBNSB for 0708_NUBNSB0726." xfId="1146" xr:uid="{00000000-0005-0000-0000-000072040000}"/>
    <cellStyle name="_KPI 11-05_Risk summary report.02.03_KPI-OCS 0325_NUBNSB for 0708_Weekly report (MM) 0722" xfId="1147" xr:uid="{00000000-0005-0000-0000-000073040000}"/>
    <cellStyle name="_KPI 11-05_Risk summary report.02.03_KPI-OCS 0325_NUBNSB for 0708_Weekly report (MM) 0812." xfId="1148" xr:uid="{00000000-0005-0000-0000-000074040000}"/>
    <cellStyle name="_KPI 11-05_Risk summary report.02.03_KPI-PPD 0331" xfId="1149" xr:uid="{00000000-0005-0000-0000-000075040000}"/>
    <cellStyle name="_KPI 11-05_Risk summary report.02.03_KPI-PPD 0331_NUBNSB for 0708" xfId="1150" xr:uid="{00000000-0005-0000-0000-000076040000}"/>
    <cellStyle name="_KPI 11-05_Risk summary report.02.03_KPI-PPD 0331_NUBNSB for 0708_Inventory 4 days 0802." xfId="1151" xr:uid="{00000000-0005-0000-0000-000077040000}"/>
    <cellStyle name="_KPI 11-05_Risk summary report.02.03_KPI-PPD 0331_NUBNSB for 0708_NUBNSB0726." xfId="1152" xr:uid="{00000000-0005-0000-0000-000078040000}"/>
    <cellStyle name="_KPI 11-05_Risk summary report.02.03_KPI-PPD 0331_NUBNSB for 0708_Weekly report (MM) 0722" xfId="1153" xr:uid="{00000000-0005-0000-0000-000079040000}"/>
    <cellStyle name="_KPI 11-05_Risk summary report.02.03_KPI-PPD 0331_NUBNSB for 0708_Weekly report (MM) 0812." xfId="1154" xr:uid="{00000000-0005-0000-0000-00007A040000}"/>
    <cellStyle name="_KPI 11-05_Risk summary report.02.03_MUV 10th~17th Mar 13310001" xfId="1155" xr:uid="{00000000-0005-0000-0000-00007B040000}"/>
    <cellStyle name="_KPI 11-05_Risk summary report.02.03_MUV 10th~17th Mar 13310001_NUBNSB for 0708" xfId="1156" xr:uid="{00000000-0005-0000-0000-00007C040000}"/>
    <cellStyle name="_KPI 11-05_Risk summary report.02.03_MUV 10th~17th Mar 13310001_NUBNSB for 0708_Inventory 4 days 0802." xfId="1157" xr:uid="{00000000-0005-0000-0000-00007D040000}"/>
    <cellStyle name="_KPI 11-05_Risk summary report.02.03_MUV 10th~17th Mar 13310001_NUBNSB for 0708_NUBNSB0726." xfId="1158" xr:uid="{00000000-0005-0000-0000-00007E040000}"/>
    <cellStyle name="_KPI 11-05_Risk summary report.02.03_MUV 10th~17th Mar 13310001_NUBNSB for 0708_Weekly report (MM) 0722" xfId="1159" xr:uid="{00000000-0005-0000-0000-00007F040000}"/>
    <cellStyle name="_KPI 11-05_Risk summary report.02.03_MUV 10th~17th Mar 13310001_NUBNSB for 0708_Weekly report (MM) 0812." xfId="1160" xr:uid="{00000000-0005-0000-0000-000080040000}"/>
    <cellStyle name="_KPI 11-05_Risk summary report.02.03_MUV 10th~17th Mar 13310001_OA IMD 04'05 Cost Review" xfId="1161" xr:uid="{00000000-0005-0000-0000-000081040000}"/>
    <cellStyle name="_KPI 11-05_Risk summary report.02.03_MUV 10th~17th Mar 13310001_OA IMD 04'05 Cost Review 0502" xfId="1162" xr:uid="{00000000-0005-0000-0000-000082040000}"/>
    <cellStyle name="_KPI 11-05_Risk summary report.02.03_MUV 10th~17th Mar 13310001_OA IMD 05'05 Cost Review" xfId="1163" xr:uid="{00000000-0005-0000-0000-000083040000}"/>
    <cellStyle name="_KPI 11-05_Risk summary report.02.03_MUV 10th~17th Mar 13310001_OA IMD 06'05 Cost Review" xfId="1164" xr:uid="{00000000-0005-0000-0000-000084040000}"/>
    <cellStyle name="_KPI 11-05_Risk summary report.02.03_MUV 10th~17th Mar 13310001_OA IMD 07'05 Cost Review" xfId="1165" xr:uid="{00000000-0005-0000-0000-000085040000}"/>
    <cellStyle name="_KPI 11-05_Risk summary report.02.03_MUV 10th~17th Mar 13310001_OA IMD 08'05 Cost Review" xfId="1166" xr:uid="{00000000-0005-0000-0000-000086040000}"/>
    <cellStyle name="_KPI 11-05_Risk summary report.02.03_MUV 17th~24th Mar 13310001" xfId="1167" xr:uid="{00000000-0005-0000-0000-000087040000}"/>
    <cellStyle name="_KPI 11-05_Risk summary report.02.03_MUV 17th~24th Mar 13310001_NUBNSB for 0708" xfId="1168" xr:uid="{00000000-0005-0000-0000-000088040000}"/>
    <cellStyle name="_KPI 11-05_Risk summary report.02.03_MUV 17th~24th Mar 13310001_NUBNSB for 0708_Inventory 4 days 0802." xfId="1169" xr:uid="{00000000-0005-0000-0000-000089040000}"/>
    <cellStyle name="_KPI 11-05_Risk summary report.02.03_MUV 17th~24th Mar 13310001_NUBNSB for 0708_NUBNSB0726." xfId="1170" xr:uid="{00000000-0005-0000-0000-00008A040000}"/>
    <cellStyle name="_KPI 11-05_Risk summary report.02.03_MUV 17th~24th Mar 13310001_NUBNSB for 0708_Weekly report (MM) 0722" xfId="1171" xr:uid="{00000000-0005-0000-0000-00008B040000}"/>
    <cellStyle name="_KPI 11-05_Risk summary report.02.03_MUV 17th~24th Mar 13310001_NUBNSB for 0708_Weekly report (MM) 0812." xfId="1172" xr:uid="{00000000-0005-0000-0000-00008C040000}"/>
    <cellStyle name="_KPI 11-05_Risk summary report.02.03_muv 1st-7th_NUBNSB for 0708" xfId="1173" xr:uid="{00000000-0005-0000-0000-00008D040000}"/>
    <cellStyle name="_KPI 11-05_Risk summary report.02.03_muv 1st-7th_NUBNSB for 0708_Inventory 4 days 0802." xfId="1174" xr:uid="{00000000-0005-0000-0000-00008E040000}"/>
    <cellStyle name="_KPI 11-05_Risk summary report.02.03_muv 1st-7th_NUBNSB for 0708_NUBNSB0726." xfId="1175" xr:uid="{00000000-0005-0000-0000-00008F040000}"/>
    <cellStyle name="_KPI 11-05_Risk summary report.02.03_muv 1st-7th_NUBNSB for 0708_Weekly report (MM) 0722" xfId="1176" xr:uid="{00000000-0005-0000-0000-000090040000}"/>
    <cellStyle name="_KPI 11-05_Risk summary report.02.03_muv 1st-7th_NUBNSB for 0708_Weekly report (MM) 0812." xfId="1177" xr:uid="{00000000-0005-0000-0000-000091040000}"/>
    <cellStyle name="_KPI 11-05_Risk summary report.02.03_NUB&amp;NSB" xfId="1178" xr:uid="{00000000-0005-0000-0000-000092040000}"/>
    <cellStyle name="_KPI 11-05_Risk summary report.02.03_NUB&amp;NSB_NUBNSB for 0708" xfId="1179" xr:uid="{00000000-0005-0000-0000-000093040000}"/>
    <cellStyle name="_KPI 11-05_Risk summary report.02.03_NUB&amp;NSB_NUBNSB for 0708_Inventory 4 days 0802." xfId="1180" xr:uid="{00000000-0005-0000-0000-000094040000}"/>
    <cellStyle name="_KPI 11-05_Risk summary report.02.03_NUB&amp;NSB_NUBNSB for 0708_NUBNSB0726." xfId="1181" xr:uid="{00000000-0005-0000-0000-000095040000}"/>
    <cellStyle name="_KPI 11-05_Risk summary report.02.03_NUB&amp;NSB_NUBNSB for 0708_Weekly report (MM) 0722" xfId="1182" xr:uid="{00000000-0005-0000-0000-000096040000}"/>
    <cellStyle name="_KPI 11-05_Risk summary report.02.03_NUB&amp;NSB_NUBNSB for 0708_Weekly report (MM) 0812." xfId="1183" xr:uid="{00000000-0005-0000-0000-000097040000}"/>
    <cellStyle name="_KPI 11-05_Risk summary report.02.03_NUBNSB for 0708" xfId="1184" xr:uid="{00000000-0005-0000-0000-000098040000}"/>
    <cellStyle name="_KPI 11-05_Risk summary report.02.03_NUBNSB for 0708_Inventory 4 days 0802." xfId="1185" xr:uid="{00000000-0005-0000-0000-000099040000}"/>
    <cellStyle name="_KPI 11-05_Risk summary report.02.03_NUBNSB for 0708_NUBNSB0726." xfId="1186" xr:uid="{00000000-0005-0000-0000-00009A040000}"/>
    <cellStyle name="_KPI 11-05_Risk summary report.02.03_NUBNSB for 0708_Weekly report (MM) 0722" xfId="1187" xr:uid="{00000000-0005-0000-0000-00009B040000}"/>
    <cellStyle name="_KPI 11-05_Risk summary report.02.03_NUBNSB for 0708_Weekly report (MM) 0812." xfId="1188" xr:uid="{00000000-0005-0000-0000-00009C040000}"/>
    <cellStyle name="_KPI 11-05_Risk summary report.02.03_OA IMD 04'05 Cost Review" xfId="1189" xr:uid="{00000000-0005-0000-0000-00009D040000}"/>
    <cellStyle name="_KPI 11-05_Risk summary report.02.03_OA IMD 04'05 Cost Review 0502" xfId="1190" xr:uid="{00000000-0005-0000-0000-00009E040000}"/>
    <cellStyle name="_KPI 11-05_Risk summary report.02.03_OA IMD 05'05 Cost Review" xfId="1191" xr:uid="{00000000-0005-0000-0000-00009F040000}"/>
    <cellStyle name="_KPI 11-05_Risk summary report.02.03_OA IMD 06'05 Cost Review" xfId="1192" xr:uid="{00000000-0005-0000-0000-0000A0040000}"/>
    <cellStyle name="_KPI 11-05_Risk summary report.02.03_OA IMD 07'05 Cost Review" xfId="1193" xr:uid="{00000000-0005-0000-0000-0000A1040000}"/>
    <cellStyle name="_KPI 11-05_Risk summary report.02.03_OA IMD 08'05 Cost Review" xfId="1194" xr:uid="{00000000-0005-0000-0000-0000A2040000}"/>
    <cellStyle name="_KPI 11-05_Risk summary report.02.03_WO Completion Status" xfId="1195" xr:uid="{00000000-0005-0000-0000-0000A3040000}"/>
    <cellStyle name="_KPI 11-05_Risk summary report.02.03_WO Completion Status_IPS_Slowing Moving_07.18-05" xfId="1196" xr:uid="{00000000-0005-0000-0000-0000A4040000}"/>
    <cellStyle name="_KPI 11-05_Risk summary report.02.03_WO Completion Status_IPS_Slowing Moving_07.18-05_Weekly report (MM) 0722" xfId="1197" xr:uid="{00000000-0005-0000-0000-0000A5040000}"/>
    <cellStyle name="_KPI 11-05_Risk summary report.02.03_WO Completion Status_IPS_Slowing Moving_07.18-05_Weekly report (MM) 0812." xfId="1198" xr:uid="{00000000-0005-0000-0000-0000A6040000}"/>
    <cellStyle name="_KPI 11-05_Risk summary report.02.03_WO Completion Status_KPI-ISD 0311_111" xfId="1199" xr:uid="{00000000-0005-0000-0000-0000A7040000}"/>
    <cellStyle name="_KPI 11-05_Risk summary report.02.03_WO Completion Status_KPI-ISD 0311_111_NUBNSB for 0708" xfId="1200" xr:uid="{00000000-0005-0000-0000-0000A8040000}"/>
    <cellStyle name="_KPI 11-05_Risk summary report.02.03_WO Completion Status_KPI-ISD 0311_111_NUBNSB for 0708_Inventory 4 days 0802." xfId="1201" xr:uid="{00000000-0005-0000-0000-0000A9040000}"/>
    <cellStyle name="_KPI 11-05_Risk summary report.02.03_WO Completion Status_KPI-ISD 0311_111_NUBNSB for 0708_NUBNSB0726." xfId="1202" xr:uid="{00000000-0005-0000-0000-0000AA040000}"/>
    <cellStyle name="_KPI 11-05_Risk summary report.02.03_WO Completion Status_KPI-ISD 0311_111_NUBNSB for 0708_Weekly report (MM) 0722" xfId="1203" xr:uid="{00000000-0005-0000-0000-0000AB040000}"/>
    <cellStyle name="_KPI 11-05_Risk summary report.02.03_WO Completion Status_KPI-ISD 0311_111_NUBNSB for 0708_Weekly report (MM) 0812." xfId="1204" xr:uid="{00000000-0005-0000-0000-0000AC040000}"/>
    <cellStyle name="_KPI 11-05_Risk summary report.02.03_WO Completion Status_NUBNSB for 0708" xfId="1205" xr:uid="{00000000-0005-0000-0000-0000AD040000}"/>
    <cellStyle name="_KPI 11-05_Risk summary report.02.03_WO Completion Status_NUBNSB for 0708_Inventory 4 days 0802." xfId="1206" xr:uid="{00000000-0005-0000-0000-0000AE040000}"/>
    <cellStyle name="_KPI 11-05_Risk summary report.02.03_WO Completion Status_NUBNSB for 0708_NUBNSB0726." xfId="1207" xr:uid="{00000000-0005-0000-0000-0000AF040000}"/>
    <cellStyle name="_KPI 11-05_Risk summary report.02.03_WO Completion Status_NUBNSB for 0708_Weekly report (MM) 0722" xfId="1208" xr:uid="{00000000-0005-0000-0000-0000B0040000}"/>
    <cellStyle name="_KPI 11-05_Risk summary report.02.03_WO Completion Status_NUBNSB for 0708_Weekly report (MM) 0812." xfId="1209" xr:uid="{00000000-0005-0000-0000-0000B1040000}"/>
    <cellStyle name="_KPI 11-05_Risk summary report.02.03_WO Completion Status_OA IMD 04'05 Cost Review" xfId="1210" xr:uid="{00000000-0005-0000-0000-0000B2040000}"/>
    <cellStyle name="_KPI 11-05_Risk summary report.02.03_WO Completion Status_OA IMD 04'05 Cost Review 0502" xfId="1211" xr:uid="{00000000-0005-0000-0000-0000B3040000}"/>
    <cellStyle name="_KPI 11-05_Risk summary report.02.03_WO Completion Status_OA IMD 05'05 Cost Review" xfId="1212" xr:uid="{00000000-0005-0000-0000-0000B4040000}"/>
    <cellStyle name="_KPI 11-05_Risk summary report.02.03_WO Completion Status_OA IMD 06'05 Cost Review" xfId="1213" xr:uid="{00000000-0005-0000-0000-0000B5040000}"/>
    <cellStyle name="_KPI 11-05_Risk summary report.02.03_WO Completion Status_OA IMD 07'05 Cost Review" xfId="1214" xr:uid="{00000000-0005-0000-0000-0000B6040000}"/>
    <cellStyle name="_KPI 11-05_Risk summary report.02.03_WO Completion Status_OA IMD 08'05 Cost Review" xfId="1215" xr:uid="{00000000-0005-0000-0000-0000B7040000}"/>
    <cellStyle name="_KPI 11-05_Risk summary report.02.03_WO Completion Status2" xfId="1216" xr:uid="{00000000-0005-0000-0000-0000B8040000}"/>
    <cellStyle name="_KPI 11-05_Risk summary report.02.03_WO Completion Status2_IPS_Slowing Moving_07.18-05" xfId="1217" xr:uid="{00000000-0005-0000-0000-0000B9040000}"/>
    <cellStyle name="_KPI 11-05_Risk summary report.02.03_WO Completion Status2_IPS_Slowing Moving_07.18-05_Weekly report (MM) 0722" xfId="1218" xr:uid="{00000000-0005-0000-0000-0000BA040000}"/>
    <cellStyle name="_KPI 11-05_Risk summary report.02.03_WO Completion Status2_IPS_Slowing Moving_07.18-05_Weekly report (MM) 0812." xfId="1219" xr:uid="{00000000-0005-0000-0000-0000BB040000}"/>
    <cellStyle name="_KPI 11-05_Risk summary report.02.03_WO Completion Status2_KPI-ISD 0311_111" xfId="1220" xr:uid="{00000000-0005-0000-0000-0000BC040000}"/>
    <cellStyle name="_KPI 11-05_Risk summary report.02.03_WO Completion Status2_KPI-ISD 0311_111_NUBNSB for 0708" xfId="1221" xr:uid="{00000000-0005-0000-0000-0000BD040000}"/>
    <cellStyle name="_KPI 11-05_Risk summary report.02.03_WO Completion Status2_KPI-ISD 0311_111_NUBNSB for 0708_Inventory 4 days 0802." xfId="1222" xr:uid="{00000000-0005-0000-0000-0000BE040000}"/>
    <cellStyle name="_KPI 11-05_Risk summary report.02.03_WO Completion Status2_KPI-ISD 0311_111_NUBNSB for 0708_NUBNSB0726." xfId="1223" xr:uid="{00000000-0005-0000-0000-0000BF040000}"/>
    <cellStyle name="_KPI 11-05_Risk summary report.02.03_WO Completion Status2_KPI-ISD 0311_111_NUBNSB for 0708_Weekly report (MM) 0722" xfId="1224" xr:uid="{00000000-0005-0000-0000-0000C0040000}"/>
    <cellStyle name="_KPI 11-05_Risk summary report.02.03_WO Completion Status2_KPI-ISD 0311_111_NUBNSB for 0708_Weekly report (MM) 0812." xfId="1225" xr:uid="{00000000-0005-0000-0000-0000C1040000}"/>
    <cellStyle name="_KPI 11-05_Risk summary report.02.03_WO Completion Status2_NUBNSB for 0708" xfId="1226" xr:uid="{00000000-0005-0000-0000-0000C2040000}"/>
    <cellStyle name="_KPI 11-05_Risk summary report.02.03_WO Completion Status2_NUBNSB for 0708_Inventory 4 days 0802." xfId="1227" xr:uid="{00000000-0005-0000-0000-0000C3040000}"/>
    <cellStyle name="_KPI 11-05_Risk summary report.02.03_WO Completion Status2_NUBNSB for 0708_NUBNSB0726." xfId="1228" xr:uid="{00000000-0005-0000-0000-0000C4040000}"/>
    <cellStyle name="_KPI 11-05_Risk summary report.02.03_WO Completion Status2_NUBNSB for 0708_Weekly report (MM) 0722" xfId="1229" xr:uid="{00000000-0005-0000-0000-0000C5040000}"/>
    <cellStyle name="_KPI 11-05_Risk summary report.02.03_WO Completion Status2_NUBNSB for 0708_Weekly report (MM) 0812." xfId="1230" xr:uid="{00000000-0005-0000-0000-0000C6040000}"/>
    <cellStyle name="_KPI 11-05_Risk summary report.02.03_WO Completion Status2_OA IMD 04'05 Cost Review" xfId="1231" xr:uid="{00000000-0005-0000-0000-0000C7040000}"/>
    <cellStyle name="_KPI 11-05_Risk summary report.02.03_WO Completion Status2_OA IMD 04'05 Cost Review 0502" xfId="1232" xr:uid="{00000000-0005-0000-0000-0000C8040000}"/>
    <cellStyle name="_KPI 11-05_Risk summary report.02.03_WO Completion Status2_OA IMD 05'05 Cost Review" xfId="1233" xr:uid="{00000000-0005-0000-0000-0000C9040000}"/>
    <cellStyle name="_KPI 11-05_Risk summary report.02.03_WO Completion Status2_OA IMD 06'05 Cost Review" xfId="1234" xr:uid="{00000000-0005-0000-0000-0000CA040000}"/>
    <cellStyle name="_KPI 11-05_Risk summary report.02.03_WO Completion Status2_OA IMD 07'05 Cost Review" xfId="1235" xr:uid="{00000000-0005-0000-0000-0000CB040000}"/>
    <cellStyle name="_KPI 11-05_Risk summary report.02.03_WO Completion Status2_OA IMD 08'05 Cost Review" xfId="1236" xr:uid="{00000000-0005-0000-0000-0000CC040000}"/>
    <cellStyle name="_KPI 11-05_Risk summary report_IPS_Slowing Moving_07.18-05" xfId="1237" xr:uid="{00000000-0005-0000-0000-0000CD040000}"/>
    <cellStyle name="_KPI 11-05_Risk summary report_IPS_Slowing Moving_07.18-05_Weekly report (MM) 0722" xfId="1238" xr:uid="{00000000-0005-0000-0000-0000CE040000}"/>
    <cellStyle name="_KPI 11-05_Risk summary report_IPS_Slowing Moving_07.18-05_Weekly report (MM) 0812." xfId="1239" xr:uid="{00000000-0005-0000-0000-0000CF040000}"/>
    <cellStyle name="_KPI 11-05_Risk summary report_KPI-ISD 0311_111" xfId="1240" xr:uid="{00000000-0005-0000-0000-0000D0040000}"/>
    <cellStyle name="_KPI 11-05_Risk summary report_KPI-ISD 0311_111_NUBNSB for 0708" xfId="1241" xr:uid="{00000000-0005-0000-0000-0000D1040000}"/>
    <cellStyle name="_KPI 11-05_Risk summary report_KPI-ISD 0311_111_NUBNSB for 0708_Inventory 4 days 0802." xfId="1242" xr:uid="{00000000-0005-0000-0000-0000D2040000}"/>
    <cellStyle name="_KPI 11-05_Risk summary report_KPI-ISD 0311_111_NUBNSB for 0708_NUBNSB0726." xfId="1243" xr:uid="{00000000-0005-0000-0000-0000D3040000}"/>
    <cellStyle name="_KPI 11-05_Risk summary report_KPI-ISD 0311_111_NUBNSB for 0708_Weekly report (MM) 0722" xfId="1244" xr:uid="{00000000-0005-0000-0000-0000D4040000}"/>
    <cellStyle name="_KPI 11-05_Risk summary report_KPI-ISD 0311_111_NUBNSB for 0708_Weekly report (MM) 0812." xfId="1245" xr:uid="{00000000-0005-0000-0000-0000D5040000}"/>
    <cellStyle name="_KPI 11-05_Risk summary report_NUBNSB for 0708" xfId="1246" xr:uid="{00000000-0005-0000-0000-0000D6040000}"/>
    <cellStyle name="_KPI 11-05_Risk summary report_NUBNSB for 0708_Inventory 4 days 0802." xfId="1247" xr:uid="{00000000-0005-0000-0000-0000D7040000}"/>
    <cellStyle name="_KPI 11-05_Risk summary report_NUBNSB for 0708_NUBNSB0726." xfId="1248" xr:uid="{00000000-0005-0000-0000-0000D8040000}"/>
    <cellStyle name="_KPI 11-05_Risk summary report_NUBNSB for 0708_Weekly report (MM) 0722" xfId="1249" xr:uid="{00000000-0005-0000-0000-0000D9040000}"/>
    <cellStyle name="_KPI 11-05_Risk summary report_NUBNSB for 0708_Weekly report (MM) 0812." xfId="1250" xr:uid="{00000000-0005-0000-0000-0000DA040000}"/>
    <cellStyle name="_KPI 11-05_Risk summary report_OA IMD 04'05 Cost Review" xfId="1251" xr:uid="{00000000-0005-0000-0000-0000DB040000}"/>
    <cellStyle name="_KPI 11-05_Risk summary report_OA IMD 04'05 Cost Review 0502" xfId="1252" xr:uid="{00000000-0005-0000-0000-0000DC040000}"/>
    <cellStyle name="_KPI 11-05_Risk summary report_OA IMD 05'05 Cost Review" xfId="1253" xr:uid="{00000000-0005-0000-0000-0000DD040000}"/>
    <cellStyle name="_KPI 11-05_Risk summary report_OA IMD 06'05 Cost Review" xfId="1254" xr:uid="{00000000-0005-0000-0000-0000DE040000}"/>
    <cellStyle name="_KPI 11-05_Risk summary report_OA IMD 07'05 Cost Review" xfId="1255" xr:uid="{00000000-0005-0000-0000-0000DF040000}"/>
    <cellStyle name="_KPI 11-05_Risk summary report_OA IMD 08'05 Cost Review" xfId="1256" xr:uid="{00000000-0005-0000-0000-0000E0040000}"/>
    <cellStyle name="_KPI 11-05_Risk summary report_Risk summary report.02.03" xfId="1257" xr:uid="{00000000-0005-0000-0000-0000E1040000}"/>
    <cellStyle name="_KPI 11-05_Risk summary report_Risk summary report.02.03_IPS_Slowing Moving_07.18-05" xfId="1258" xr:uid="{00000000-0005-0000-0000-0000E2040000}"/>
    <cellStyle name="_KPI 11-05_Risk summary report_Risk summary report.02.03_IPS_Slowing Moving_07.18-05_Weekly report (MM) 0722" xfId="1259" xr:uid="{00000000-0005-0000-0000-0000E3040000}"/>
    <cellStyle name="_KPI 11-05_Risk summary report_Risk summary report.02.03_IPS_Slowing Moving_07.18-05_Weekly report (MM) 0812." xfId="1260" xr:uid="{00000000-0005-0000-0000-0000E4040000}"/>
    <cellStyle name="_KPI 11-05_Risk summary report_Risk summary report.02.03_ISD  Slow moving_03.31.051" xfId="1261" xr:uid="{00000000-0005-0000-0000-0000E5040000}"/>
    <cellStyle name="_KPI 11-05_Risk summary report_Risk summary report.02.03_ISD  Slow moving_03.31.051_NUBNSB for 0708" xfId="1262" xr:uid="{00000000-0005-0000-0000-0000E6040000}"/>
    <cellStyle name="_KPI 11-05_Risk summary report_Risk summary report.02.03_ISD  Slow moving_03.31.051_NUBNSB for 0708_Inventory 4 days 0802." xfId="1263" xr:uid="{00000000-0005-0000-0000-0000E7040000}"/>
    <cellStyle name="_KPI 11-05_Risk summary report_Risk summary report.02.03_ISD  Slow moving_03.31.051_NUBNSB for 0708_NUBNSB0726." xfId="1264" xr:uid="{00000000-0005-0000-0000-0000E8040000}"/>
    <cellStyle name="_KPI 11-05_Risk summary report_Risk summary report.02.03_ISD  Slow moving_03.31.051_NUBNSB for 0708_Weekly report (MM) 0722" xfId="1265" xr:uid="{00000000-0005-0000-0000-0000E9040000}"/>
    <cellStyle name="_KPI 11-05_Risk summary report_Risk summary report.02.03_ISD  Slow moving_03.31.051_NUBNSB for 0708_Weekly report (MM) 0812." xfId="1266" xr:uid="{00000000-0005-0000-0000-0000EA040000}"/>
    <cellStyle name="_KPI 11-05_Risk summary report_Risk summary report.02.03_KPI-ISD 03311" xfId="1267" xr:uid="{00000000-0005-0000-0000-0000EB040000}"/>
    <cellStyle name="_KPI 11-05_Risk summary report_Risk summary report.02.03_KPI-ISD 03311_NUBNSB for 0708" xfId="1268" xr:uid="{00000000-0005-0000-0000-0000EC040000}"/>
    <cellStyle name="_KPI 11-05_Risk summary report_Risk summary report.02.03_KPI-ISD 03311_NUBNSB for 0708_Inventory 4 days 0802." xfId="1269" xr:uid="{00000000-0005-0000-0000-0000ED040000}"/>
    <cellStyle name="_KPI 11-05_Risk summary report_Risk summary report.02.03_KPI-ISD 03311_NUBNSB for 0708_NUBNSB0726." xfId="1270" xr:uid="{00000000-0005-0000-0000-0000EE040000}"/>
    <cellStyle name="_KPI 11-05_Risk summary report_Risk summary report.02.03_KPI-ISD 03311_NUBNSB for 0708_Weekly report (MM) 0722" xfId="1271" xr:uid="{00000000-0005-0000-0000-0000EF040000}"/>
    <cellStyle name="_KPI 11-05_Risk summary report_Risk summary report.02.03_KPI-ISD 03311_NUBNSB for 0708_Weekly report (MM) 0812." xfId="1272" xr:uid="{00000000-0005-0000-0000-0000F0040000}"/>
    <cellStyle name="_KPI 11-05_Risk summary report_Risk summary report.02.03_KPI-ISD 033111" xfId="1273" xr:uid="{00000000-0005-0000-0000-0000F1040000}"/>
    <cellStyle name="_KPI 11-05_Risk summary report_Risk summary report.02.03_KPI-ISD 033111_NUBNSB for 0708" xfId="1274" xr:uid="{00000000-0005-0000-0000-0000F2040000}"/>
    <cellStyle name="_KPI 11-05_Risk summary report_Risk summary report.02.03_KPI-ISD 033111_NUBNSB for 0708_Inventory 4 days 0802." xfId="1275" xr:uid="{00000000-0005-0000-0000-0000F3040000}"/>
    <cellStyle name="_KPI 11-05_Risk summary report_Risk summary report.02.03_KPI-ISD 033111_NUBNSB for 0708_NUBNSB0726." xfId="1276" xr:uid="{00000000-0005-0000-0000-0000F4040000}"/>
    <cellStyle name="_KPI 11-05_Risk summary report_Risk summary report.02.03_KPI-ISD 033111_NUBNSB for 0708_Weekly report (MM) 0722" xfId="1277" xr:uid="{00000000-0005-0000-0000-0000F5040000}"/>
    <cellStyle name="_KPI 11-05_Risk summary report_Risk summary report.02.03_KPI-ISD 033111_NUBNSB for 0708_Weekly report (MM) 0812." xfId="1278" xr:uid="{00000000-0005-0000-0000-0000F6040000}"/>
    <cellStyle name="_KPI 11-05_Risk summary report_Risk summary report.02.03_KPI-OCS 0218" xfId="1279" xr:uid="{00000000-0005-0000-0000-0000F7040000}"/>
    <cellStyle name="_KPI 11-05_Risk summary report_Risk summary report.02.03_KPI-OCS 0218_1" xfId="1280" xr:uid="{00000000-0005-0000-0000-0000F8040000}"/>
    <cellStyle name="_KPI 11-05_Risk summary report_Risk summary report.02.03_KPI-OCS 0218_1_IPS_Slowing Moving_07.18-05" xfId="1281" xr:uid="{00000000-0005-0000-0000-0000F9040000}"/>
    <cellStyle name="_KPI 11-05_Risk summary report_Risk summary report.02.03_KPI-OCS 0218_1_IPS_Slowing Moving_07.18-05_Weekly report (MM) 0722" xfId="1282" xr:uid="{00000000-0005-0000-0000-0000FA040000}"/>
    <cellStyle name="_KPI 11-05_Risk summary report_Risk summary report.02.03_KPI-OCS 0218_1_IPS_Slowing Moving_07.18-05_Weekly report (MM) 0812." xfId="1283" xr:uid="{00000000-0005-0000-0000-0000FB040000}"/>
    <cellStyle name="_KPI 11-05_Risk summary report_Risk summary report.02.03_KPI-OCS 0218_1_KPI-ISD 0311_111" xfId="1284" xr:uid="{00000000-0005-0000-0000-0000FC040000}"/>
    <cellStyle name="_KPI 11-05_Risk summary report_Risk summary report.02.03_KPI-OCS 0218_1_KPI-ISD 0311_111_NUBNSB for 0708" xfId="1285" xr:uid="{00000000-0005-0000-0000-0000FD040000}"/>
    <cellStyle name="_KPI 11-05_Risk summary report_Risk summary report.02.03_KPI-OCS 0218_1_KPI-ISD 0311_111_NUBNSB for 0708_Inventory 4 days 0802." xfId="1286" xr:uid="{00000000-0005-0000-0000-0000FE040000}"/>
    <cellStyle name="_KPI 11-05_Risk summary report_Risk summary report.02.03_KPI-OCS 0218_1_KPI-ISD 0311_111_NUBNSB for 0708_NUBNSB0726." xfId="1287" xr:uid="{00000000-0005-0000-0000-0000FF040000}"/>
    <cellStyle name="_KPI 11-05_Risk summary report_Risk summary report.02.03_KPI-OCS 0218_1_KPI-ISD 0311_111_NUBNSB for 0708_Weekly report (MM) 0722" xfId="1288" xr:uid="{00000000-0005-0000-0000-000000050000}"/>
    <cellStyle name="_KPI 11-05_Risk summary report_Risk summary report.02.03_KPI-OCS 0218_1_KPI-ISD 0311_111_NUBNSB for 0708_Weekly report (MM) 0812." xfId="1289" xr:uid="{00000000-0005-0000-0000-000001050000}"/>
    <cellStyle name="_KPI 11-05_Risk summary report_Risk summary report.02.03_KPI-OCS 0218_1_NUBNSB for 0708" xfId="1290" xr:uid="{00000000-0005-0000-0000-000002050000}"/>
    <cellStyle name="_KPI 11-05_Risk summary report_Risk summary report.02.03_KPI-OCS 0218_1_NUBNSB for 0708_Inventory 4 days 0802." xfId="1291" xr:uid="{00000000-0005-0000-0000-000003050000}"/>
    <cellStyle name="_KPI 11-05_Risk summary report_Risk summary report.02.03_KPI-OCS 0218_1_NUBNSB for 0708_NUBNSB0726." xfId="1292" xr:uid="{00000000-0005-0000-0000-000004050000}"/>
    <cellStyle name="_KPI 11-05_Risk summary report_Risk summary report.02.03_KPI-OCS 0218_1_NUBNSB for 0708_Weekly report (MM) 0722" xfId="1293" xr:uid="{00000000-0005-0000-0000-000005050000}"/>
    <cellStyle name="_KPI 11-05_Risk summary report_Risk summary report.02.03_KPI-OCS 0218_1_NUBNSB for 0708_Weekly report (MM) 0812." xfId="1294" xr:uid="{00000000-0005-0000-0000-000006050000}"/>
    <cellStyle name="_KPI 11-05_Risk summary report_Risk summary report.02.03_KPI-OCS 0218_1_OA IMD 04'05 Cost Review" xfId="1295" xr:uid="{00000000-0005-0000-0000-000007050000}"/>
    <cellStyle name="_KPI 11-05_Risk summary report_Risk summary report.02.03_KPI-OCS 0218_1_OA IMD 04'05 Cost Review 0502" xfId="1296" xr:uid="{00000000-0005-0000-0000-000008050000}"/>
    <cellStyle name="_KPI 11-05_Risk summary report_Risk summary report.02.03_KPI-OCS 0218_1_OA IMD 05'05 Cost Review" xfId="1297" xr:uid="{00000000-0005-0000-0000-000009050000}"/>
    <cellStyle name="_KPI 11-05_Risk summary report_Risk summary report.02.03_KPI-OCS 0218_1_OA IMD 06'05 Cost Review" xfId="1298" xr:uid="{00000000-0005-0000-0000-00000A050000}"/>
    <cellStyle name="_KPI 11-05_Risk summary report_Risk summary report.02.03_KPI-OCS 0218_1_OA IMD 07'05 Cost Review" xfId="1299" xr:uid="{00000000-0005-0000-0000-00000B050000}"/>
    <cellStyle name="_KPI 11-05_Risk summary report_Risk summary report.02.03_KPI-OCS 0218_1_OA IMD 08'05 Cost Review" xfId="1300" xr:uid="{00000000-0005-0000-0000-00000C050000}"/>
    <cellStyle name="_KPI 11-05_Risk summary report_Risk summary report.02.03_KPI-OCS 0218_IPS_Slowing Moving_07.18-05" xfId="1301" xr:uid="{00000000-0005-0000-0000-00000D050000}"/>
    <cellStyle name="_KPI 11-05_Risk summary report_Risk summary report.02.03_KPI-OCS 0218_IPS_Slowing Moving_07.18-05_Weekly report (MM) 0722" xfId="1302" xr:uid="{00000000-0005-0000-0000-00000E050000}"/>
    <cellStyle name="_KPI 11-05_Risk summary report_Risk summary report.02.03_KPI-OCS 0218_IPS_Slowing Moving_07.18-05_Weekly report (MM) 0812." xfId="1303" xr:uid="{00000000-0005-0000-0000-00000F050000}"/>
    <cellStyle name="_KPI 11-05_Risk summary report_Risk summary report.02.03_KPI-OCS 0218_KPI-ISD 0311_111" xfId="1304" xr:uid="{00000000-0005-0000-0000-000010050000}"/>
    <cellStyle name="_KPI 11-05_Risk summary report_Risk summary report.02.03_KPI-OCS 0218_KPI-ISD 0311_111_NUBNSB for 0708" xfId="1305" xr:uid="{00000000-0005-0000-0000-000011050000}"/>
    <cellStyle name="_KPI 11-05_Risk summary report_Risk summary report.02.03_KPI-OCS 0218_KPI-ISD 0311_111_NUBNSB for 0708_Inventory 4 days 0802." xfId="1306" xr:uid="{00000000-0005-0000-0000-000012050000}"/>
    <cellStyle name="_KPI 11-05_Risk summary report_Risk summary report.02.03_KPI-OCS 0218_KPI-ISD 0311_111_NUBNSB for 0708_NUBNSB0726." xfId="1307" xr:uid="{00000000-0005-0000-0000-000013050000}"/>
    <cellStyle name="_KPI 11-05_Risk summary report_Risk summary report.02.03_KPI-OCS 0218_KPI-ISD 0311_111_NUBNSB for 0708_Weekly report (MM) 0722" xfId="1308" xr:uid="{00000000-0005-0000-0000-000014050000}"/>
    <cellStyle name="_KPI 11-05_Risk summary report_Risk summary report.02.03_KPI-OCS 0218_KPI-ISD 0311_111_NUBNSB for 0708_Weekly report (MM) 0812." xfId="1309" xr:uid="{00000000-0005-0000-0000-000015050000}"/>
    <cellStyle name="_KPI 11-05_Risk summary report_Risk summary report.02.03_KPI-OCS 0218_NUBNSB for 0708" xfId="1310" xr:uid="{00000000-0005-0000-0000-000016050000}"/>
    <cellStyle name="_KPI 11-05_Risk summary report_Risk summary report.02.03_KPI-OCS 0218_NUBNSB for 0708_Inventory 4 days 0802." xfId="1311" xr:uid="{00000000-0005-0000-0000-000017050000}"/>
    <cellStyle name="_KPI 11-05_Risk summary report_Risk summary report.02.03_KPI-OCS 0218_NUBNSB for 0708_NUBNSB0726." xfId="1312" xr:uid="{00000000-0005-0000-0000-000018050000}"/>
    <cellStyle name="_KPI 11-05_Risk summary report_Risk summary report.02.03_KPI-OCS 0218_NUBNSB for 0708_Weekly report (MM) 0722" xfId="1313" xr:uid="{00000000-0005-0000-0000-000019050000}"/>
    <cellStyle name="_KPI 11-05_Risk summary report_Risk summary report.02.03_KPI-OCS 0218_NUBNSB for 0708_Weekly report (MM) 0812." xfId="1314" xr:uid="{00000000-0005-0000-0000-00001A050000}"/>
    <cellStyle name="_KPI 11-05_Risk summary report_Risk summary report.02.03_KPI-OCS 0218_OA IMD 04'05 Cost Review" xfId="1315" xr:uid="{00000000-0005-0000-0000-00001B050000}"/>
    <cellStyle name="_KPI 11-05_Risk summary report_Risk summary report.02.03_KPI-OCS 0218_OA IMD 04'05 Cost Review 0502" xfId="1316" xr:uid="{00000000-0005-0000-0000-00001C050000}"/>
    <cellStyle name="_KPI 11-05_Risk summary report_Risk summary report.02.03_KPI-OCS 0218_OA IMD 05'05 Cost Review" xfId="1317" xr:uid="{00000000-0005-0000-0000-00001D050000}"/>
    <cellStyle name="_KPI 11-05_Risk summary report_Risk summary report.02.03_KPI-OCS 0218_OA IMD 06'05 Cost Review" xfId="1318" xr:uid="{00000000-0005-0000-0000-00001E050000}"/>
    <cellStyle name="_KPI 11-05_Risk summary report_Risk summary report.02.03_KPI-OCS 0218_OA IMD 07'05 Cost Review" xfId="1319" xr:uid="{00000000-0005-0000-0000-00001F050000}"/>
    <cellStyle name="_KPI 11-05_Risk summary report_Risk summary report.02.03_KPI-OCS 0218_OA IMD 08'05 Cost Review" xfId="1320" xr:uid="{00000000-0005-0000-0000-000020050000}"/>
    <cellStyle name="_KPI 11-05_Risk summary report_Risk summary report.02.03_KPI-OCS 0225" xfId="1321" xr:uid="{00000000-0005-0000-0000-000021050000}"/>
    <cellStyle name="_KPI 11-05_Risk summary report_Risk summary report.02.03_KPI-OCS 0225_IPS_Slowing Moving_07.18-05" xfId="1322" xr:uid="{00000000-0005-0000-0000-000022050000}"/>
    <cellStyle name="_KPI 11-05_Risk summary report_Risk summary report.02.03_KPI-OCS 0225_IPS_Slowing Moving_07.18-05_Weekly report (MM) 0722" xfId="1323" xr:uid="{00000000-0005-0000-0000-000023050000}"/>
    <cellStyle name="_KPI 11-05_Risk summary report_Risk summary report.02.03_KPI-OCS 0225_IPS_Slowing Moving_07.18-05_Weekly report (MM) 0812." xfId="1324" xr:uid="{00000000-0005-0000-0000-000024050000}"/>
    <cellStyle name="_KPI 11-05_Risk summary report_Risk summary report.02.03_KPI-OCS 0225_KPI-ISD 0311_111" xfId="1325" xr:uid="{00000000-0005-0000-0000-000025050000}"/>
    <cellStyle name="_KPI 11-05_Risk summary report_Risk summary report.02.03_KPI-OCS 0225_KPI-ISD 0311_111_NUBNSB for 0708" xfId="1326" xr:uid="{00000000-0005-0000-0000-000026050000}"/>
    <cellStyle name="_KPI 11-05_Risk summary report_Risk summary report.02.03_KPI-OCS 0225_KPI-ISD 0311_111_NUBNSB for 0708_Inventory 4 days 0802." xfId="1327" xr:uid="{00000000-0005-0000-0000-000027050000}"/>
    <cellStyle name="_KPI 11-05_Risk summary report_Risk summary report.02.03_KPI-OCS 0225_KPI-ISD 0311_111_NUBNSB for 0708_NUBNSB0726." xfId="1328" xr:uid="{00000000-0005-0000-0000-000028050000}"/>
    <cellStyle name="_KPI 11-05_Risk summary report_Risk summary report.02.03_KPI-OCS 0225_KPI-ISD 0311_111_NUBNSB for 0708_Weekly report (MM) 0722" xfId="1329" xr:uid="{00000000-0005-0000-0000-000029050000}"/>
    <cellStyle name="_KPI 11-05_Risk summary report_Risk summary report.02.03_KPI-OCS 0225_KPI-ISD 0311_111_NUBNSB for 0708_Weekly report (MM) 0812." xfId="1330" xr:uid="{00000000-0005-0000-0000-00002A050000}"/>
    <cellStyle name="_KPI 11-05_Risk summary report_Risk summary report.02.03_KPI-OCS 0225_NUBNSB for 0708" xfId="1331" xr:uid="{00000000-0005-0000-0000-00002B050000}"/>
    <cellStyle name="_KPI 11-05_Risk summary report_Risk summary report.02.03_KPI-OCS 0225_NUBNSB for 0708_Inventory 4 days 0802." xfId="1332" xr:uid="{00000000-0005-0000-0000-00002C050000}"/>
    <cellStyle name="_KPI 11-05_Risk summary report_Risk summary report.02.03_KPI-OCS 0225_NUBNSB for 0708_NUBNSB0726." xfId="1333" xr:uid="{00000000-0005-0000-0000-00002D050000}"/>
    <cellStyle name="_KPI 11-05_Risk summary report_Risk summary report.02.03_KPI-OCS 0225_NUBNSB for 0708_Weekly report (MM) 0722" xfId="1334" xr:uid="{00000000-0005-0000-0000-00002E050000}"/>
    <cellStyle name="_KPI 11-05_Risk summary report_Risk summary report.02.03_KPI-OCS 0225_NUBNSB for 0708_Weekly report (MM) 0812." xfId="1335" xr:uid="{00000000-0005-0000-0000-00002F050000}"/>
    <cellStyle name="_KPI 11-05_Risk summary report_Risk summary report.02.03_KPI-OCS 0225_OA IMD 04'05 Cost Review" xfId="1336" xr:uid="{00000000-0005-0000-0000-000030050000}"/>
    <cellStyle name="_KPI 11-05_Risk summary report_Risk summary report.02.03_KPI-OCS 0225_OA IMD 04'05 Cost Review 0502" xfId="1337" xr:uid="{00000000-0005-0000-0000-000031050000}"/>
    <cellStyle name="_KPI 11-05_Risk summary report_Risk summary report.02.03_KPI-OCS 0225_OA IMD 05'05 Cost Review" xfId="1338" xr:uid="{00000000-0005-0000-0000-000032050000}"/>
    <cellStyle name="_KPI 11-05_Risk summary report_Risk summary report.02.03_KPI-OCS 0225_OA IMD 06'05 Cost Review" xfId="1339" xr:uid="{00000000-0005-0000-0000-000033050000}"/>
    <cellStyle name="_KPI 11-05_Risk summary report_Risk summary report.02.03_KPI-OCS 0225_OA IMD 07'05 Cost Review" xfId="1340" xr:uid="{00000000-0005-0000-0000-000034050000}"/>
    <cellStyle name="_KPI 11-05_Risk summary report_Risk summary report.02.03_KPI-OCS 0225_OA IMD 08'05 Cost Review" xfId="1341" xr:uid="{00000000-0005-0000-0000-000035050000}"/>
    <cellStyle name="_KPI 11-05_Risk summary report_Risk summary report.02.03_KPI-OCS 0304" xfId="1342" xr:uid="{00000000-0005-0000-0000-000036050000}"/>
    <cellStyle name="_KPI 11-05_Risk summary report_Risk summary report.02.03_KPI-OCS 0304_111" xfId="1343" xr:uid="{00000000-0005-0000-0000-000037050000}"/>
    <cellStyle name="_KPI 11-05_Risk summary report_Risk summary report.02.03_KPI-OCS 0304_111_IPS_Slowing Moving_07.18-05" xfId="1344" xr:uid="{00000000-0005-0000-0000-000038050000}"/>
    <cellStyle name="_KPI 11-05_Risk summary report_Risk summary report.02.03_KPI-OCS 0304_111_IPS_Slowing Moving_07.18-05_Weekly report (MM) 0722" xfId="1345" xr:uid="{00000000-0005-0000-0000-000039050000}"/>
    <cellStyle name="_KPI 11-05_Risk summary report_Risk summary report.02.03_KPI-OCS 0304_111_IPS_Slowing Moving_07.18-05_Weekly report (MM) 0812." xfId="1346" xr:uid="{00000000-0005-0000-0000-00003A050000}"/>
    <cellStyle name="_KPI 11-05_Risk summary report_Risk summary report.02.03_KPI-OCS 0304_111_KPI-ISD 0311_111" xfId="1347" xr:uid="{00000000-0005-0000-0000-00003B050000}"/>
    <cellStyle name="_KPI 11-05_Risk summary report_Risk summary report.02.03_KPI-OCS 0304_111_KPI-ISD 0311_111_NUBNSB for 0708" xfId="1348" xr:uid="{00000000-0005-0000-0000-00003C050000}"/>
    <cellStyle name="_KPI 11-05_Risk summary report_Risk summary report.02.03_KPI-OCS 0304_111_KPI-ISD 0311_111_NUBNSB for 0708_Inventory 4 days 0802." xfId="1349" xr:uid="{00000000-0005-0000-0000-00003D050000}"/>
    <cellStyle name="_KPI 11-05_Risk summary report_Risk summary report.02.03_KPI-OCS 0304_111_KPI-ISD 0311_111_NUBNSB for 0708_NUBNSB0726." xfId="1350" xr:uid="{00000000-0005-0000-0000-00003E050000}"/>
    <cellStyle name="_KPI 11-05_Risk summary report_Risk summary report.02.03_KPI-OCS 0304_111_KPI-ISD 0311_111_NUBNSB for 0708_Weekly report (MM) 0722" xfId="1351" xr:uid="{00000000-0005-0000-0000-00003F050000}"/>
    <cellStyle name="_KPI 11-05_Risk summary report_Risk summary report.02.03_KPI-OCS 0304_111_KPI-ISD 0311_111_NUBNSB for 0708_Weekly report (MM) 0812." xfId="1352" xr:uid="{00000000-0005-0000-0000-000040050000}"/>
    <cellStyle name="_KPI 11-05_Risk summary report_Risk summary report.02.03_KPI-OCS 0304_111_NUBNSB for 0708" xfId="1353" xr:uid="{00000000-0005-0000-0000-000041050000}"/>
    <cellStyle name="_KPI 11-05_Risk summary report_Risk summary report.02.03_KPI-OCS 0304_111_NUBNSB for 0708_Inventory 4 days 0802." xfId="1354" xr:uid="{00000000-0005-0000-0000-000042050000}"/>
    <cellStyle name="_KPI 11-05_Risk summary report_Risk summary report.02.03_KPI-OCS 0304_111_NUBNSB for 0708_NUBNSB0726." xfId="1355" xr:uid="{00000000-0005-0000-0000-000043050000}"/>
    <cellStyle name="_KPI 11-05_Risk summary report_Risk summary report.02.03_KPI-OCS 0304_111_NUBNSB for 0708_Weekly report (MM) 0722" xfId="1356" xr:uid="{00000000-0005-0000-0000-000044050000}"/>
    <cellStyle name="_KPI 11-05_Risk summary report_Risk summary report.02.03_KPI-OCS 0304_111_NUBNSB for 0708_Weekly report (MM) 0812." xfId="1357" xr:uid="{00000000-0005-0000-0000-000045050000}"/>
    <cellStyle name="_KPI 11-05_Risk summary report_Risk summary report.02.03_KPI-OCS 0304_111_OA IMD 04'05 Cost Review" xfId="1358" xr:uid="{00000000-0005-0000-0000-000046050000}"/>
    <cellStyle name="_KPI 11-05_Risk summary report_Risk summary report.02.03_KPI-OCS 0304_111_OA IMD 04'05 Cost Review 0502" xfId="1359" xr:uid="{00000000-0005-0000-0000-000047050000}"/>
    <cellStyle name="_KPI 11-05_Risk summary report_Risk summary report.02.03_KPI-OCS 0304_111_OA IMD 05'05 Cost Review" xfId="1360" xr:uid="{00000000-0005-0000-0000-000048050000}"/>
    <cellStyle name="_KPI 11-05_Risk summary report_Risk summary report.02.03_KPI-OCS 0304_111_OA IMD 06'05 Cost Review" xfId="1361" xr:uid="{00000000-0005-0000-0000-000049050000}"/>
    <cellStyle name="_KPI 11-05_Risk summary report_Risk summary report.02.03_KPI-OCS 0304_111_OA IMD 07'05 Cost Review" xfId="1362" xr:uid="{00000000-0005-0000-0000-00004A050000}"/>
    <cellStyle name="_KPI 11-05_Risk summary report_Risk summary report.02.03_KPI-OCS 0304_111_OA IMD 08'05 Cost Review" xfId="1363" xr:uid="{00000000-0005-0000-0000-00004B050000}"/>
    <cellStyle name="_KPI 11-05_Risk summary report_Risk summary report.02.03_KPI-OCS 0304_IPS_Slowing Moving_07.18-05" xfId="1364" xr:uid="{00000000-0005-0000-0000-00004C050000}"/>
    <cellStyle name="_KPI 11-05_Risk summary report_Risk summary report.02.03_KPI-OCS 0304_IPS_Slowing Moving_07.18-05_Weekly report (MM) 0722" xfId="1365" xr:uid="{00000000-0005-0000-0000-00004D050000}"/>
    <cellStyle name="_KPI 11-05_Risk summary report_Risk summary report.02.03_KPI-OCS 0304_IPS_Slowing Moving_07.18-05_Weekly report (MM) 0812." xfId="1366" xr:uid="{00000000-0005-0000-0000-00004E050000}"/>
    <cellStyle name="_KPI 11-05_Risk summary report_Risk summary report.02.03_KPI-OCS 0304_KPI-ISD 0311_111" xfId="1367" xr:uid="{00000000-0005-0000-0000-00004F050000}"/>
    <cellStyle name="_KPI 11-05_Risk summary report_Risk summary report.02.03_KPI-OCS 0304_KPI-ISD 0311_111_NUBNSB for 0708" xfId="1368" xr:uid="{00000000-0005-0000-0000-000050050000}"/>
    <cellStyle name="_KPI 11-05_Risk summary report_Risk summary report.02.03_KPI-OCS 0304_KPI-ISD 0311_111_NUBNSB for 0708_Inventory 4 days 0802." xfId="1369" xr:uid="{00000000-0005-0000-0000-000051050000}"/>
    <cellStyle name="_KPI 11-05_Risk summary report_Risk summary report.02.03_KPI-OCS 0304_KPI-ISD 0311_111_NUBNSB for 0708_NUBNSB0726." xfId="1370" xr:uid="{00000000-0005-0000-0000-000052050000}"/>
    <cellStyle name="_KPI 11-05_Risk summary report_Risk summary report.02.03_KPI-OCS 0304_KPI-ISD 0311_111_NUBNSB for 0708_Weekly report (MM) 0722" xfId="1371" xr:uid="{00000000-0005-0000-0000-000053050000}"/>
    <cellStyle name="_KPI 11-05_Risk summary report_Risk summary report.02.03_KPI-OCS 0304_KPI-ISD 0311_111_NUBNSB for 0708_Weekly report (MM) 0812." xfId="1372" xr:uid="{00000000-0005-0000-0000-000054050000}"/>
    <cellStyle name="_KPI 11-05_Risk summary report_Risk summary report.02.03_KPI-OCS 0304_NUBNSB for 0708" xfId="1373" xr:uid="{00000000-0005-0000-0000-000055050000}"/>
    <cellStyle name="_KPI 11-05_Risk summary report_Risk summary report.02.03_KPI-OCS 0304_NUBNSB for 0708_Inventory 4 days 0802." xfId="1374" xr:uid="{00000000-0005-0000-0000-000056050000}"/>
    <cellStyle name="_KPI 11-05_Risk summary report_Risk summary report.02.03_KPI-OCS 0304_NUBNSB for 0708_NUBNSB0726." xfId="1375" xr:uid="{00000000-0005-0000-0000-000057050000}"/>
    <cellStyle name="_KPI 11-05_Risk summary report_Risk summary report.02.03_KPI-OCS 0304_NUBNSB for 0708_Weekly report (MM) 0722" xfId="1376" xr:uid="{00000000-0005-0000-0000-000058050000}"/>
    <cellStyle name="_KPI 11-05_Risk summary report_Risk summary report.02.03_KPI-OCS 0304_NUBNSB for 0708_Weekly report (MM) 0812." xfId="1377" xr:uid="{00000000-0005-0000-0000-000059050000}"/>
    <cellStyle name="_KPI 11-05_Risk summary report_Risk summary report.02.03_KPI-OCS 0304_OA IMD 04'05 Cost Review" xfId="1378" xr:uid="{00000000-0005-0000-0000-00005A050000}"/>
    <cellStyle name="_KPI 11-05_Risk summary report_Risk summary report.02.03_KPI-OCS 0304_OA IMD 04'05 Cost Review 0502" xfId="1379" xr:uid="{00000000-0005-0000-0000-00005B050000}"/>
    <cellStyle name="_KPI 11-05_Risk summary report_Risk summary report.02.03_KPI-OCS 0304_OA IMD 05'05 Cost Review" xfId="1380" xr:uid="{00000000-0005-0000-0000-00005C050000}"/>
    <cellStyle name="_KPI 11-05_Risk summary report_Risk summary report.02.03_KPI-OCS 0304_OA IMD 06'05 Cost Review" xfId="1381" xr:uid="{00000000-0005-0000-0000-00005D050000}"/>
    <cellStyle name="_KPI 11-05_Risk summary report_Risk summary report.02.03_KPI-OCS 0304_OA IMD 07'05 Cost Review" xfId="1382" xr:uid="{00000000-0005-0000-0000-00005E050000}"/>
    <cellStyle name="_KPI 11-05_Risk summary report_Risk summary report.02.03_KPI-OCS 0304_OA IMD 08'05 Cost Review" xfId="1383" xr:uid="{00000000-0005-0000-0000-00005F050000}"/>
    <cellStyle name="_KPI 11-05_Risk summary report_Risk summary report.02.03_KPI-OCS 0311" xfId="1384" xr:uid="{00000000-0005-0000-0000-000060050000}"/>
    <cellStyle name="_KPI 11-05_Risk summary report_Risk summary report.02.03_KPI-OCS 0311_KPI-ISD 0311_111" xfId="1385" xr:uid="{00000000-0005-0000-0000-000061050000}"/>
    <cellStyle name="_KPI 11-05_Risk summary report_Risk summary report.02.03_KPI-OCS 0311_KPI-ISD 0311_111_NUBNSB for 0708" xfId="1386" xr:uid="{00000000-0005-0000-0000-000062050000}"/>
    <cellStyle name="_KPI 11-05_Risk summary report_Risk summary report.02.03_KPI-OCS 0311_KPI-ISD 0311_111_NUBNSB for 0708_Inventory 4 days 0802." xfId="1387" xr:uid="{00000000-0005-0000-0000-000063050000}"/>
    <cellStyle name="_KPI 11-05_Risk summary report_Risk summary report.02.03_KPI-OCS 0311_KPI-ISD 0311_111_NUBNSB for 0708_NUBNSB0726." xfId="1388" xr:uid="{00000000-0005-0000-0000-000064050000}"/>
    <cellStyle name="_KPI 11-05_Risk summary report_Risk summary report.02.03_KPI-OCS 0311_KPI-ISD 0311_111_NUBNSB for 0708_Weekly report (MM) 0722" xfId="1389" xr:uid="{00000000-0005-0000-0000-000065050000}"/>
    <cellStyle name="_KPI 11-05_Risk summary report_Risk summary report.02.03_KPI-OCS 0311_KPI-ISD 0311_111_NUBNSB for 0708_Weekly report (MM) 0812." xfId="1390" xr:uid="{00000000-0005-0000-0000-000066050000}"/>
    <cellStyle name="_KPI 11-05_Risk summary report_Risk summary report.02.03_KPI-OCS 0311_NUBNSB for 0708" xfId="1391" xr:uid="{00000000-0005-0000-0000-000067050000}"/>
    <cellStyle name="_KPI 11-05_Risk summary report_Risk summary report.02.03_KPI-OCS 0311_NUBNSB for 0708_Inventory 4 days 0802." xfId="1392" xr:uid="{00000000-0005-0000-0000-000068050000}"/>
    <cellStyle name="_KPI 11-05_Risk summary report_Risk summary report.02.03_KPI-OCS 0311_NUBNSB for 0708_NUBNSB0726." xfId="1393" xr:uid="{00000000-0005-0000-0000-000069050000}"/>
    <cellStyle name="_KPI 11-05_Risk summary report_Risk summary report.02.03_KPI-OCS 0311_NUBNSB for 0708_Weekly report (MM) 0722" xfId="1394" xr:uid="{00000000-0005-0000-0000-00006A050000}"/>
    <cellStyle name="_KPI 11-05_Risk summary report_Risk summary report.02.03_KPI-OCS 0311_NUBNSB for 0708_Weekly report (MM) 0812." xfId="1395" xr:uid="{00000000-0005-0000-0000-00006B050000}"/>
    <cellStyle name="_KPI 11-05_Risk summary report_Risk summary report.02.03_KPI-OCS 0318" xfId="1396" xr:uid="{00000000-0005-0000-0000-00006C050000}"/>
    <cellStyle name="_KPI 11-05_Risk summary report_Risk summary report.02.03_KPI-OCS 0318_NUBNSB for 0708" xfId="1397" xr:uid="{00000000-0005-0000-0000-00006D050000}"/>
    <cellStyle name="_KPI 11-05_Risk summary report_Risk summary report.02.03_KPI-OCS 0318_NUBNSB for 0708_Inventory 4 days 0802." xfId="1398" xr:uid="{00000000-0005-0000-0000-00006E050000}"/>
    <cellStyle name="_KPI 11-05_Risk summary report_Risk summary report.02.03_KPI-OCS 0318_NUBNSB for 0708_NUBNSB0726." xfId="1399" xr:uid="{00000000-0005-0000-0000-00006F050000}"/>
    <cellStyle name="_KPI 11-05_Risk summary report_Risk summary report.02.03_KPI-OCS 0318_NUBNSB for 0708_Weekly report (MM) 0722" xfId="1400" xr:uid="{00000000-0005-0000-0000-000070050000}"/>
    <cellStyle name="_KPI 11-05_Risk summary report_Risk summary report.02.03_KPI-OCS 0318_NUBNSB for 0708_Weekly report (MM) 0812." xfId="1401" xr:uid="{00000000-0005-0000-0000-000071050000}"/>
    <cellStyle name="_KPI 11-05_Risk summary report_Risk summary report.02.03_KPI-OCS 0325" xfId="1402" xr:uid="{00000000-0005-0000-0000-000072050000}"/>
    <cellStyle name="_KPI 11-05_Risk summary report_Risk summary report.02.03_KPI-OCS 0325_NUBNSB for 0708" xfId="1403" xr:uid="{00000000-0005-0000-0000-000073050000}"/>
    <cellStyle name="_KPI 11-05_Risk summary report_Risk summary report.02.03_KPI-OCS 0325_NUBNSB for 0708_Inventory 4 days 0802." xfId="1404" xr:uid="{00000000-0005-0000-0000-000074050000}"/>
    <cellStyle name="_KPI 11-05_Risk summary report_Risk summary report.02.03_KPI-OCS 0325_NUBNSB for 0708_NUBNSB0726." xfId="1405" xr:uid="{00000000-0005-0000-0000-000075050000}"/>
    <cellStyle name="_KPI 11-05_Risk summary report_Risk summary report.02.03_KPI-OCS 0325_NUBNSB for 0708_Weekly report (MM) 0722" xfId="1406" xr:uid="{00000000-0005-0000-0000-000076050000}"/>
    <cellStyle name="_KPI 11-05_Risk summary report_Risk summary report.02.03_KPI-OCS 0325_NUBNSB for 0708_Weekly report (MM) 0812." xfId="1407" xr:uid="{00000000-0005-0000-0000-000077050000}"/>
    <cellStyle name="_KPI 11-05_Risk summary report_Risk summary report.02.03_KPI-PPD 0331" xfId="1408" xr:uid="{00000000-0005-0000-0000-000078050000}"/>
    <cellStyle name="_KPI 11-05_Risk summary report_Risk summary report.02.03_KPI-PPD 0331_NUBNSB for 0708" xfId="1409" xr:uid="{00000000-0005-0000-0000-000079050000}"/>
    <cellStyle name="_KPI 11-05_Risk summary report_Risk summary report.02.03_KPI-PPD 0331_NUBNSB for 0708_Inventory 4 days 0802." xfId="1410" xr:uid="{00000000-0005-0000-0000-00007A050000}"/>
    <cellStyle name="_KPI 11-05_Risk summary report_Risk summary report.02.03_KPI-PPD 0331_NUBNSB for 0708_NUBNSB0726." xfId="1411" xr:uid="{00000000-0005-0000-0000-00007B050000}"/>
    <cellStyle name="_KPI 11-05_Risk summary report_Risk summary report.02.03_KPI-PPD 0331_NUBNSB for 0708_Weekly report (MM) 0722" xfId="1412" xr:uid="{00000000-0005-0000-0000-00007C050000}"/>
    <cellStyle name="_KPI 11-05_Risk summary report_Risk summary report.02.03_KPI-PPD 0331_NUBNSB for 0708_Weekly report (MM) 0812." xfId="1413" xr:uid="{00000000-0005-0000-0000-00007D050000}"/>
    <cellStyle name="_KPI 11-05_Risk summary report_Risk summary report.02.03_MUV 10th~17th Mar 13310001" xfId="1414" xr:uid="{00000000-0005-0000-0000-00007E050000}"/>
    <cellStyle name="_KPI 11-05_Risk summary report_Risk summary report.02.03_MUV 10th~17th Mar 13310001_NUBNSB for 0708" xfId="1415" xr:uid="{00000000-0005-0000-0000-00007F050000}"/>
    <cellStyle name="_KPI 11-05_Risk summary report_Risk summary report.02.03_MUV 10th~17th Mar 13310001_NUBNSB for 0708_Inventory 4 days 0802." xfId="1416" xr:uid="{00000000-0005-0000-0000-000080050000}"/>
    <cellStyle name="_KPI 11-05_Risk summary report_Risk summary report.02.03_MUV 10th~17th Mar 13310001_NUBNSB for 0708_NUBNSB0726." xfId="1417" xr:uid="{00000000-0005-0000-0000-000081050000}"/>
    <cellStyle name="_KPI 11-05_Risk summary report_Risk summary report.02.03_MUV 10th~17th Mar 13310001_NUBNSB for 0708_Weekly report (MM) 0722" xfId="1418" xr:uid="{00000000-0005-0000-0000-000082050000}"/>
    <cellStyle name="_KPI 11-05_Risk summary report_Risk summary report.02.03_MUV 10th~17th Mar 13310001_NUBNSB for 0708_Weekly report (MM) 0812." xfId="1419" xr:uid="{00000000-0005-0000-0000-000083050000}"/>
    <cellStyle name="_KPI 11-05_Risk summary report_Risk summary report.02.03_MUV 10th~17th Mar 13310001_OA IMD 04'05 Cost Review" xfId="1420" xr:uid="{00000000-0005-0000-0000-000084050000}"/>
    <cellStyle name="_KPI 11-05_Risk summary report_Risk summary report.02.03_MUV 10th~17th Mar 13310001_OA IMD 04'05 Cost Review 0502" xfId="1421" xr:uid="{00000000-0005-0000-0000-000085050000}"/>
    <cellStyle name="_KPI 11-05_Risk summary report_Risk summary report.02.03_MUV 10th~17th Mar 13310001_OA IMD 05'05 Cost Review" xfId="1422" xr:uid="{00000000-0005-0000-0000-000086050000}"/>
    <cellStyle name="_KPI 11-05_Risk summary report_Risk summary report.02.03_MUV 10th~17th Mar 13310001_OA IMD 06'05 Cost Review" xfId="1423" xr:uid="{00000000-0005-0000-0000-000087050000}"/>
    <cellStyle name="_KPI 11-05_Risk summary report_Risk summary report.02.03_MUV 10th~17th Mar 13310001_OA IMD 07'05 Cost Review" xfId="1424" xr:uid="{00000000-0005-0000-0000-000088050000}"/>
    <cellStyle name="_KPI 11-05_Risk summary report_Risk summary report.02.03_MUV 10th~17th Mar 13310001_OA IMD 08'05 Cost Review" xfId="1425" xr:uid="{00000000-0005-0000-0000-000089050000}"/>
    <cellStyle name="_KPI 11-05_Risk summary report_Risk summary report.02.03_MUV 17th~24th Mar 13310001" xfId="1426" xr:uid="{00000000-0005-0000-0000-00008A050000}"/>
    <cellStyle name="_KPI 11-05_Risk summary report_Risk summary report.02.03_MUV 17th~24th Mar 13310001_NUBNSB for 0708" xfId="1427" xr:uid="{00000000-0005-0000-0000-00008B050000}"/>
    <cellStyle name="_KPI 11-05_Risk summary report_Risk summary report.02.03_MUV 17th~24th Mar 13310001_NUBNSB for 0708_Inventory 4 days 0802." xfId="1428" xr:uid="{00000000-0005-0000-0000-00008C050000}"/>
    <cellStyle name="_KPI 11-05_Risk summary report_Risk summary report.02.03_MUV 17th~24th Mar 13310001_NUBNSB for 0708_NUBNSB0726." xfId="1429" xr:uid="{00000000-0005-0000-0000-00008D050000}"/>
    <cellStyle name="_KPI 11-05_Risk summary report_Risk summary report.02.03_MUV 17th~24th Mar 13310001_NUBNSB for 0708_Weekly report (MM) 0722" xfId="1430" xr:uid="{00000000-0005-0000-0000-00008E050000}"/>
    <cellStyle name="_KPI 11-05_Risk summary report_Risk summary report.02.03_MUV 17th~24th Mar 13310001_NUBNSB for 0708_Weekly report (MM) 0812." xfId="1431" xr:uid="{00000000-0005-0000-0000-00008F050000}"/>
    <cellStyle name="_KPI 11-05_Risk summary report_Risk summary report.02.03_muv 1st-7th" xfId="1432" xr:uid="{00000000-0005-0000-0000-000090050000}"/>
    <cellStyle name="_KPI 11-05_Risk summary report_Risk summary report.02.03_muv 1st-7th_NUBNSB for 0708" xfId="1433" xr:uid="{00000000-0005-0000-0000-000091050000}"/>
    <cellStyle name="_KPI 11-05_Risk summary report_Risk summary report.02.03_muv 1st-7th_NUBNSB for 0708_Inventory 4 days 0802." xfId="1434" xr:uid="{00000000-0005-0000-0000-000092050000}"/>
    <cellStyle name="_KPI 11-05_Risk summary report_Risk summary report.02.03_muv 1st-7th_NUBNSB for 0708_NUBNSB0726." xfId="1435" xr:uid="{00000000-0005-0000-0000-000093050000}"/>
    <cellStyle name="_KPI 11-05_Risk summary report_Risk summary report.02.03_muv 1st-7th_NUBNSB for 0708_Weekly report (MM) 0722" xfId="1436" xr:uid="{00000000-0005-0000-0000-000094050000}"/>
    <cellStyle name="_KPI 11-05_Risk summary report_Risk summary report.02.03_muv 1st-7th_NUBNSB for 0708_Weekly report (MM) 0812." xfId="1437" xr:uid="{00000000-0005-0000-0000-000095050000}"/>
    <cellStyle name="_KPI 11-05_Risk summary report_Risk summary report.02.03_NUB&amp;NSB" xfId="1438" xr:uid="{00000000-0005-0000-0000-000096050000}"/>
    <cellStyle name="_KPI 11-05_Risk summary report_Risk summary report.02.03_NUB&amp;NSB_NUBNSB for 0708" xfId="1439" xr:uid="{00000000-0005-0000-0000-000097050000}"/>
    <cellStyle name="_KPI 11-05_Risk summary report_Risk summary report.02.03_NUB&amp;NSB_NUBNSB for 0708_Inventory 4 days 0802." xfId="1440" xr:uid="{00000000-0005-0000-0000-000098050000}"/>
    <cellStyle name="_KPI 11-05_Risk summary report_Risk summary report.02.03_NUB&amp;NSB_NUBNSB for 0708_NUBNSB0726." xfId="1441" xr:uid="{00000000-0005-0000-0000-000099050000}"/>
    <cellStyle name="_KPI 11-05_Risk summary report_Risk summary report.02.03_NUB&amp;NSB_NUBNSB for 0708_Weekly report (MM) 0722" xfId="1442" xr:uid="{00000000-0005-0000-0000-00009A050000}"/>
    <cellStyle name="_KPI 11-05_Risk summary report_Risk summary report.02.03_NUB&amp;NSB_NUBNSB for 0708_Weekly report (MM) 0812." xfId="1443" xr:uid="{00000000-0005-0000-0000-00009B050000}"/>
    <cellStyle name="_KPI 11-05_Risk summary report_Risk summary report.02.03_NUBNSB for 0708" xfId="1444" xr:uid="{00000000-0005-0000-0000-00009C050000}"/>
    <cellStyle name="_KPI 11-05_Risk summary report_Risk summary report.02.03_NUBNSB for 0708_Inventory 4 days 0802." xfId="1445" xr:uid="{00000000-0005-0000-0000-00009D050000}"/>
    <cellStyle name="_KPI 11-05_Risk summary report_Risk summary report.02.03_NUBNSB for 0708_NUBNSB0726." xfId="1446" xr:uid="{00000000-0005-0000-0000-00009E050000}"/>
    <cellStyle name="_KPI 11-05_Risk summary report_Risk summary report.02.03_NUBNSB for 0708_Weekly report (MM) 0722" xfId="1447" xr:uid="{00000000-0005-0000-0000-00009F050000}"/>
    <cellStyle name="_KPI 11-05_Risk summary report_Risk summary report.02.03_NUBNSB for 0708_Weekly report (MM) 0812." xfId="1448" xr:uid="{00000000-0005-0000-0000-0000A0050000}"/>
    <cellStyle name="_KPI 11-05_Risk summary report_Risk summary report.02.03_OA IMD 04'05 Cost Review" xfId="1449" xr:uid="{00000000-0005-0000-0000-0000A1050000}"/>
    <cellStyle name="_KPI 11-05_Risk summary report_Risk summary report.02.03_OA IMD 04'05 Cost Review 0502" xfId="1450" xr:uid="{00000000-0005-0000-0000-0000A2050000}"/>
    <cellStyle name="_KPI 11-05_Risk summary report_Risk summary report.02.03_OA IMD 05'05 Cost Review" xfId="1451" xr:uid="{00000000-0005-0000-0000-0000A3050000}"/>
    <cellStyle name="_KPI 11-05_Risk summary report_Risk summary report.02.03_OA IMD 06'05 Cost Review" xfId="1452" xr:uid="{00000000-0005-0000-0000-0000A4050000}"/>
    <cellStyle name="_KPI 11-05_Risk summary report_Risk summary report.02.03_OA IMD 07'05 Cost Review" xfId="1453" xr:uid="{00000000-0005-0000-0000-0000A5050000}"/>
    <cellStyle name="_KPI 11-05_Risk summary report_Risk summary report.02.03_OA IMD 08'05 Cost Review" xfId="1454" xr:uid="{00000000-0005-0000-0000-0000A6050000}"/>
    <cellStyle name="_KPI 11-05_Risk summary report_Risk summary report.02.03_WO Completion Status" xfId="1455" xr:uid="{00000000-0005-0000-0000-0000A7050000}"/>
    <cellStyle name="_KPI 11-05_Risk summary report_Risk summary report.02.03_WO Completion Status_IPS_Slowing Moving_07.18-05" xfId="1456" xr:uid="{00000000-0005-0000-0000-0000A8050000}"/>
    <cellStyle name="_KPI 11-05_Risk summary report_Risk summary report.02.03_WO Completion Status_IPS_Slowing Moving_07.18-05_Weekly report (MM) 0722" xfId="1457" xr:uid="{00000000-0005-0000-0000-0000A9050000}"/>
    <cellStyle name="_KPI 11-05_Risk summary report_Risk summary report.02.03_WO Completion Status_IPS_Slowing Moving_07.18-05_Weekly report (MM) 0812." xfId="1458" xr:uid="{00000000-0005-0000-0000-0000AA050000}"/>
    <cellStyle name="_KPI 11-05_Risk summary report_Risk summary report.02.03_WO Completion Status_KPI-ISD 0311_111" xfId="1459" xr:uid="{00000000-0005-0000-0000-0000AB050000}"/>
    <cellStyle name="_KPI 11-05_Risk summary report_Risk summary report.02.03_WO Completion Status_KPI-ISD 0311_111_NUBNSB for 0708" xfId="1460" xr:uid="{00000000-0005-0000-0000-0000AC050000}"/>
    <cellStyle name="_KPI 11-05_Risk summary report_Risk summary report.02.03_WO Completion Status_KPI-ISD 0311_111_NUBNSB for 0708_Inventory 4 days 0802." xfId="1461" xr:uid="{00000000-0005-0000-0000-0000AD050000}"/>
    <cellStyle name="_KPI 11-05_Risk summary report_Risk summary report.02.03_WO Completion Status_KPI-ISD 0311_111_NUBNSB for 0708_NUBNSB0726." xfId="1462" xr:uid="{00000000-0005-0000-0000-0000AE050000}"/>
    <cellStyle name="_KPI 11-05_Risk summary report_Risk summary report.02.03_WO Completion Status_KPI-ISD 0311_111_NUBNSB for 0708_Weekly report (MM) 0722" xfId="1463" xr:uid="{00000000-0005-0000-0000-0000AF050000}"/>
    <cellStyle name="_KPI 11-05_Risk summary report_Risk summary report.02.03_WO Completion Status_KPI-ISD 0311_111_NUBNSB for 0708_Weekly report (MM) 0812." xfId="1464" xr:uid="{00000000-0005-0000-0000-0000B0050000}"/>
    <cellStyle name="_KPI 11-05_Risk summary report_Risk summary report.02.03_WO Completion Status_NUBNSB for 0708" xfId="1465" xr:uid="{00000000-0005-0000-0000-0000B1050000}"/>
    <cellStyle name="_KPI 11-05_Risk summary report_Risk summary report.02.03_WO Completion Status_NUBNSB for 0708_Inventory 4 days 0802." xfId="1466" xr:uid="{00000000-0005-0000-0000-0000B2050000}"/>
    <cellStyle name="_KPI 11-05_Risk summary report_Risk summary report.02.03_WO Completion Status_NUBNSB for 0708_NUBNSB0726." xfId="1467" xr:uid="{00000000-0005-0000-0000-0000B3050000}"/>
    <cellStyle name="_KPI 11-05_Risk summary report_Risk summary report.02.03_WO Completion Status_NUBNSB for 0708_Weekly report (MM) 0722" xfId="1468" xr:uid="{00000000-0005-0000-0000-0000B4050000}"/>
    <cellStyle name="_KPI 11-05_Risk summary report_Risk summary report.02.03_WO Completion Status_NUBNSB for 0708_Weekly report (MM) 0812." xfId="1469" xr:uid="{00000000-0005-0000-0000-0000B5050000}"/>
    <cellStyle name="_KPI 11-05_Risk summary report_Risk summary report.02.03_WO Completion Status_OA IMD 04'05 Cost Review" xfId="1470" xr:uid="{00000000-0005-0000-0000-0000B6050000}"/>
    <cellStyle name="_KPI 11-05_Risk summary report_Risk summary report.02.03_WO Completion Status_OA IMD 04'05 Cost Review 0502" xfId="1471" xr:uid="{00000000-0005-0000-0000-0000B7050000}"/>
    <cellStyle name="_KPI 11-05_Risk summary report_Risk summary report.02.03_WO Completion Status_OA IMD 05'05 Cost Review" xfId="1472" xr:uid="{00000000-0005-0000-0000-0000B8050000}"/>
    <cellStyle name="_KPI 11-05_Risk summary report_Risk summary report.02.03_WO Completion Status_OA IMD 06'05 Cost Review" xfId="1473" xr:uid="{00000000-0005-0000-0000-0000B9050000}"/>
    <cellStyle name="_KPI 11-05_Risk summary report_Risk summary report.02.03_WO Completion Status_OA IMD 07'05 Cost Review" xfId="1474" xr:uid="{00000000-0005-0000-0000-0000BA050000}"/>
    <cellStyle name="_KPI 11-05_Risk summary report_Risk summary report.02.03_WO Completion Status_OA IMD 08'05 Cost Review" xfId="1475" xr:uid="{00000000-0005-0000-0000-0000BB050000}"/>
    <cellStyle name="_KPI 11-05_Risk summary report_Risk summary report.02.03_WO Completion Status2" xfId="1476" xr:uid="{00000000-0005-0000-0000-0000BC050000}"/>
    <cellStyle name="_KPI 11-05_Risk summary report_Risk summary report.02.03_WO Completion Status2_IPS_Slowing Moving_07.18-05" xfId="1477" xr:uid="{00000000-0005-0000-0000-0000BD050000}"/>
    <cellStyle name="_KPI 11-05_Risk summary report_Risk summary report.02.03_WO Completion Status2_IPS_Slowing Moving_07.18-05_Weekly report (MM) 0722" xfId="1478" xr:uid="{00000000-0005-0000-0000-0000BE050000}"/>
    <cellStyle name="_KPI 11-05_Risk summary report_Risk summary report.02.03_WO Completion Status2_IPS_Slowing Moving_07.18-05_Weekly report (MM) 0812." xfId="1479" xr:uid="{00000000-0005-0000-0000-0000BF050000}"/>
    <cellStyle name="_KPI 11-05_Risk summary report_Risk summary report.02.03_WO Completion Status2_KPI-ISD 0311_111" xfId="1480" xr:uid="{00000000-0005-0000-0000-0000C0050000}"/>
    <cellStyle name="_KPI 11-05_Risk summary report_Risk summary report.02.03_WO Completion Status2_KPI-ISD 0311_111_NUBNSB for 0708" xfId="1481" xr:uid="{00000000-0005-0000-0000-0000C1050000}"/>
    <cellStyle name="_KPI 11-05_Risk summary report_Risk summary report.02.03_WO Completion Status2_KPI-ISD 0311_111_NUBNSB for 0708_Inventory 4 days 0802." xfId="1482" xr:uid="{00000000-0005-0000-0000-0000C2050000}"/>
    <cellStyle name="_KPI 11-05_Risk summary report_Risk summary report.02.03_WO Completion Status2_KPI-ISD 0311_111_NUBNSB for 0708_NUBNSB0726." xfId="1483" xr:uid="{00000000-0005-0000-0000-0000C3050000}"/>
    <cellStyle name="_KPI 11-05_Risk summary report_Risk summary report.02.03_WO Completion Status2_KPI-ISD 0311_111_NUBNSB for 0708_Weekly report (MM) 0722" xfId="1484" xr:uid="{00000000-0005-0000-0000-0000C4050000}"/>
    <cellStyle name="_KPI 11-05_Risk summary report_Risk summary report.02.03_WO Completion Status2_KPI-ISD 0311_111_NUBNSB for 0708_Weekly report (MM) 0812." xfId="1485" xr:uid="{00000000-0005-0000-0000-0000C5050000}"/>
    <cellStyle name="_KPI 11-05_Risk summary report_Risk summary report.02.03_WO Completion Status2_NUBNSB for 0708" xfId="1486" xr:uid="{00000000-0005-0000-0000-0000C6050000}"/>
    <cellStyle name="_KPI 11-05_Risk summary report_Risk summary report.02.03_WO Completion Status2_NUBNSB for 0708_Inventory 4 days 0802." xfId="1487" xr:uid="{00000000-0005-0000-0000-0000C7050000}"/>
    <cellStyle name="_KPI 11-05_Risk summary report_Risk summary report.02.03_WO Completion Status2_NUBNSB for 0708_NUBNSB0726." xfId="1488" xr:uid="{00000000-0005-0000-0000-0000C8050000}"/>
    <cellStyle name="_KPI 11-05_Risk summary report_Risk summary report.02.03_WO Completion Status2_NUBNSB for 0708_Weekly report (MM) 0722" xfId="1489" xr:uid="{00000000-0005-0000-0000-0000C9050000}"/>
    <cellStyle name="_KPI 11-05_Risk summary report_Risk summary report.02.03_WO Completion Status2_NUBNSB for 0708_Weekly report (MM) 0812." xfId="1490" xr:uid="{00000000-0005-0000-0000-0000CA050000}"/>
    <cellStyle name="_KPI 11-05_Risk summary report_Risk summary report.02.03_WO Completion Status2_OA IMD 04'05 Cost Review" xfId="1491" xr:uid="{00000000-0005-0000-0000-0000CB050000}"/>
    <cellStyle name="_KPI 11-05_Risk summary report_Risk summary report.02.03_WO Completion Status2_OA IMD 04'05 Cost Review 0502" xfId="1492" xr:uid="{00000000-0005-0000-0000-0000CC050000}"/>
    <cellStyle name="_KPI 11-05_Risk summary report_Risk summary report.02.03_WO Completion Status2_OA IMD 05'05 Cost Review" xfId="1493" xr:uid="{00000000-0005-0000-0000-0000CD050000}"/>
    <cellStyle name="_KPI 11-05_Risk summary report_Risk summary report.02.03_WO Completion Status2_OA IMD 06'05 Cost Review" xfId="1494" xr:uid="{00000000-0005-0000-0000-0000CE050000}"/>
    <cellStyle name="_KPI 11-05_Risk summary report_Risk summary report.02.03_WO Completion Status2_OA IMD 07'05 Cost Review" xfId="1495" xr:uid="{00000000-0005-0000-0000-0000CF050000}"/>
    <cellStyle name="_KPI 11-05_Risk summary report_Risk summary report.02.03_WO Completion Status2_OA IMD 08'05 Cost Review" xfId="1496" xr:uid="{00000000-0005-0000-0000-0000D0050000}"/>
    <cellStyle name="_KPI 11-12" xfId="1497" xr:uid="{00000000-0005-0000-0000-0000D1050000}"/>
    <cellStyle name="_KPI 11-12_Inventory 4 days 04.051" xfId="1498" xr:uid="{00000000-0005-0000-0000-0000D2050000}"/>
    <cellStyle name="_KPI 11-12_Inventory 4 days 04.051_Inventory 4 days 04.055" xfId="1499" xr:uid="{00000000-0005-0000-0000-0000D3050000}"/>
    <cellStyle name="_KPI 11-12_Inventory 4 days 04.051_Inventory 4 days 04.055_Inventory 4 days 04.30.051" xfId="1500" xr:uid="{00000000-0005-0000-0000-0000D4050000}"/>
    <cellStyle name="_KPI 11-12_Inventory 4 days 04.051_Inventory 4 days 04.055_Inventory 4 days 04.30.051_NUBNSB for 0708" xfId="1501" xr:uid="{00000000-0005-0000-0000-0000D5050000}"/>
    <cellStyle name="_KPI 11-12_Inventory 4 days 04.051_Inventory 4 days 04.055_Inventory 4 days 04.30.051_NUBNSB for 0708_Inventory 4 days 0802." xfId="1502" xr:uid="{00000000-0005-0000-0000-0000D6050000}"/>
    <cellStyle name="_KPI 11-12_Inventory 4 days 04.051_Inventory 4 days 04.055_Inventory 4 days 04.30.051_NUBNSB for 0708_NUBNSB0726." xfId="1503" xr:uid="{00000000-0005-0000-0000-0000D7050000}"/>
    <cellStyle name="_KPI 11-12_Inventory 4 days 04.051_Inventory 4 days 04.055_Inventory 4 days 04.30.051_NUBNSB for 0708_Weekly report (MM) 0722" xfId="1504" xr:uid="{00000000-0005-0000-0000-0000D8050000}"/>
    <cellStyle name="_KPI 11-12_Inventory 4 days 04.051_Inventory 4 days 04.055_Inventory 4 days 04.30.051_NUBNSB for 0708_Weekly report (MM) 0812." xfId="1505" xr:uid="{00000000-0005-0000-0000-0000D9050000}"/>
    <cellStyle name="_KPI 11-12_Inventory 4 days 04.051_Inventory 4 days 04.055_Inventory 4 days 04.30.052" xfId="1506" xr:uid="{00000000-0005-0000-0000-0000DA050000}"/>
    <cellStyle name="_KPI 11-12_Inventory 4 days 04.051_Inventory 4 days 04.055_Inventory 4 days 04.30.052_NUBNSB for 0708" xfId="1507" xr:uid="{00000000-0005-0000-0000-0000DB050000}"/>
    <cellStyle name="_KPI 11-12_Inventory 4 days 04.051_Inventory 4 days 04.055_Inventory 4 days 04.30.052_NUBNSB for 0708_Inventory 4 days 0802." xfId="1508" xr:uid="{00000000-0005-0000-0000-0000DC050000}"/>
    <cellStyle name="_KPI 11-12_Inventory 4 days 04.051_Inventory 4 days 04.055_Inventory 4 days 04.30.052_NUBNSB for 0708_NUBNSB0726." xfId="1509" xr:uid="{00000000-0005-0000-0000-0000DD050000}"/>
    <cellStyle name="_KPI 11-12_Inventory 4 days 04.051_Inventory 4 days 04.055_Inventory 4 days 04.30.052_NUBNSB for 0708_Weekly report (MM) 0722" xfId="1510" xr:uid="{00000000-0005-0000-0000-0000DE050000}"/>
    <cellStyle name="_KPI 11-12_Inventory 4 days 04.051_Inventory 4 days 04.055_Inventory 4 days 04.30.052_NUBNSB for 0708_Weekly report (MM) 0812." xfId="1511" xr:uid="{00000000-0005-0000-0000-0000DF050000}"/>
    <cellStyle name="_KPI 11-12_Inventory 4 days 04.051_Inventory 4 days 04.055_NUBNSB for 0708" xfId="1512" xr:uid="{00000000-0005-0000-0000-0000E0050000}"/>
    <cellStyle name="_KPI 11-12_Inventory 4 days 04.051_Inventory 4 days 04.055_NUBNSB for 0708_Inventory 4 days 0802." xfId="1513" xr:uid="{00000000-0005-0000-0000-0000E1050000}"/>
    <cellStyle name="_KPI 11-12_Inventory 4 days 04.051_Inventory 4 days 04.055_NUBNSB for 0708_NUBNSB0726." xfId="1514" xr:uid="{00000000-0005-0000-0000-0000E2050000}"/>
    <cellStyle name="_KPI 11-12_Inventory 4 days 04.051_Inventory 4 days 04.055_NUBNSB for 0708_Weekly report (MM) 0722" xfId="1515" xr:uid="{00000000-0005-0000-0000-0000E3050000}"/>
    <cellStyle name="_KPI 11-12_Inventory 4 days 04.051_Inventory 4 days 04.055_NUBNSB for 0708_Weekly report (MM) 0812." xfId="1516" xr:uid="{00000000-0005-0000-0000-0000E4050000}"/>
    <cellStyle name="_KPI 11-12_Inventory 4 days 04.051_IPS_Slowing Moving_07.18-05" xfId="1517" xr:uid="{00000000-0005-0000-0000-0000E5050000}"/>
    <cellStyle name="_KPI 11-12_Inventory 4 days 04.051_IPS_Slowing Moving_07.18-05_Weekly report (MM) 0722" xfId="1518" xr:uid="{00000000-0005-0000-0000-0000E6050000}"/>
    <cellStyle name="_KPI 11-12_Inventory 4 days 04.051_IPS_Slowing Moving_07.18-05_Weekly report (MM) 0812." xfId="1519" xr:uid="{00000000-0005-0000-0000-0000E7050000}"/>
    <cellStyle name="_KPI 11-12_Inventory 4 days 04.051_Monthly report" xfId="1520" xr:uid="{00000000-0005-0000-0000-0000E8050000}"/>
    <cellStyle name="_KPI 11-12_Inventory 4 days 04.051_NUBNSB for 0708" xfId="1521" xr:uid="{00000000-0005-0000-0000-0000E9050000}"/>
    <cellStyle name="_KPI 11-12_Inventory 4 days 04.051_NUBNSB for 0708_Inventory 4 days 0802." xfId="1522" xr:uid="{00000000-0005-0000-0000-0000EA050000}"/>
    <cellStyle name="_KPI 11-12_Inventory 4 days 04.051_NUBNSB for 0708_NUBNSB0726." xfId="1523" xr:uid="{00000000-0005-0000-0000-0000EB050000}"/>
    <cellStyle name="_KPI 11-12_Inventory 4 days 04.051_NUBNSB for 0708_Weekly report (MM) 0722" xfId="1524" xr:uid="{00000000-0005-0000-0000-0000EC050000}"/>
    <cellStyle name="_KPI 11-12_Inventory 4 days 04.051_NUBNSB for 0708_Weekly report (MM) 0812." xfId="1525" xr:uid="{00000000-0005-0000-0000-0000ED050000}"/>
    <cellStyle name="_KPI 11-12_Inventory 4 days 04.051_OA-IPS KPI 2005.4.28" xfId="1526" xr:uid="{00000000-0005-0000-0000-0000EE050000}"/>
    <cellStyle name="_KPI 11-12_Inventory 4 days 04.051_OA-IPS KPI 2005.4.28_NUBNSB for 0708" xfId="1527" xr:uid="{00000000-0005-0000-0000-0000EF050000}"/>
    <cellStyle name="_KPI 11-12_Inventory 4 days 04.051_OA-IPS KPI 2005.4.28_NUBNSB for 0708_Inventory 4 days 0802." xfId="1528" xr:uid="{00000000-0005-0000-0000-0000F0050000}"/>
    <cellStyle name="_KPI 11-12_Inventory 4 days 04.051_OA-IPS KPI 2005.4.28_NUBNSB for 0708_NUBNSB0726." xfId="1529" xr:uid="{00000000-0005-0000-0000-0000F1050000}"/>
    <cellStyle name="_KPI 11-12_Inventory 4 days 04.051_OA-IPS KPI 2005.4.28_NUBNSB for 0708_Weekly report (MM) 0722" xfId="1530" xr:uid="{00000000-0005-0000-0000-0000F2050000}"/>
    <cellStyle name="_KPI 11-12_Inventory 4 days 04.051_OA-IPS KPI 2005.4.28_NUBNSB for 0708_Weekly report (MM) 0812." xfId="1531" xr:uid="{00000000-0005-0000-0000-0000F3050000}"/>
    <cellStyle name="_KPI 11-12_Inventory 4 days 04.051_OA-IPS KPI on 05.26.05" xfId="1532" xr:uid="{00000000-0005-0000-0000-0000F4050000}"/>
    <cellStyle name="_KPI 11-12_Inventory 4 days 04.051_OA-IPS KPI on 05.26.05_NUBNSB for 0708" xfId="1533" xr:uid="{00000000-0005-0000-0000-0000F5050000}"/>
    <cellStyle name="_KPI 11-12_Inventory 4 days 04.051_OA-IPS KPI on 05.26.05_NUBNSB for 0708_Inventory 4 days 0802." xfId="1534" xr:uid="{00000000-0005-0000-0000-0000F6050000}"/>
    <cellStyle name="_KPI 11-12_Inventory 4 days 04.051_OA-IPS KPI on 05.26.05_NUBNSB for 0708_NUBNSB0726." xfId="1535" xr:uid="{00000000-0005-0000-0000-0000F7050000}"/>
    <cellStyle name="_KPI 11-12_Inventory 4 days 04.051_OA-IPS KPI on 05.26.05_NUBNSB for 0708_Weekly report (MM) 0722" xfId="1536" xr:uid="{00000000-0005-0000-0000-0000F8050000}"/>
    <cellStyle name="_KPI 11-12_Inventory 4 days 04.051_OA-IPS KPI on 05.26.05_NUBNSB for 0708_Weekly report (MM) 0812." xfId="1537" xr:uid="{00000000-0005-0000-0000-0000F9050000}"/>
    <cellStyle name="_KPI 11-12_Inventory 4 days 04.051_Slow Moving new  Format" xfId="1538" xr:uid="{00000000-0005-0000-0000-0000FA050000}"/>
    <cellStyle name="_KPI 11-12_Inventory 4 days 04.051_Slow Moving8.31" xfId="1539" xr:uid="{00000000-0005-0000-0000-0000FB050000}"/>
    <cellStyle name="_KPI 11-12_Inventory 4 days 04.051_Slow Moving9.28" xfId="1540" xr:uid="{00000000-0005-0000-0000-0000FC050000}"/>
    <cellStyle name="_KPI 11-12_Inventory 4 days 04.051_slowmovingISD" xfId="1541" xr:uid="{00000000-0005-0000-0000-0000FD050000}"/>
    <cellStyle name="_KPI 11-12_Inventory 4 days 04.051_slowmovingISD6.301" xfId="1542" xr:uid="{00000000-0005-0000-0000-0000FE050000}"/>
    <cellStyle name="_KPI 11-12_Inventory 4 days 04.051_Summary (3)" xfId="1543" xr:uid="{00000000-0005-0000-0000-0000FF050000}"/>
    <cellStyle name="_KPI 11-12_Inventory 4 days 04.051_Summary 11 2" xfId="1544" xr:uid="{00000000-0005-0000-0000-000000060000}"/>
    <cellStyle name="_KPI 11-12_Inventory 4 days 04.30.051" xfId="1545" xr:uid="{00000000-0005-0000-0000-000001060000}"/>
    <cellStyle name="_KPI 11-12_Inventory 4 days 04.30.051_NUBNSB for 0708" xfId="1546" xr:uid="{00000000-0005-0000-0000-000002060000}"/>
    <cellStyle name="_KPI 11-12_Inventory 4 days 04.30.051_NUBNSB for 0708_Inventory 4 days 0802." xfId="1547" xr:uid="{00000000-0005-0000-0000-000003060000}"/>
    <cellStyle name="_KPI 11-12_Inventory 4 days 04.30.051_NUBNSB for 0708_NUBNSB0726." xfId="1548" xr:uid="{00000000-0005-0000-0000-000004060000}"/>
    <cellStyle name="_KPI 11-12_Inventory 4 days 04.30.051_NUBNSB for 0708_Weekly report (MM) 0722" xfId="1549" xr:uid="{00000000-0005-0000-0000-000005060000}"/>
    <cellStyle name="_KPI 11-12_Inventory 4 days 04.30.051_NUBNSB for 0708_Weekly report (MM) 0812." xfId="1550" xr:uid="{00000000-0005-0000-0000-000006060000}"/>
    <cellStyle name="_KPI 11-12_Inventory 4 days 04.30.052" xfId="1551" xr:uid="{00000000-0005-0000-0000-000007060000}"/>
    <cellStyle name="_KPI 11-12_Inventory 4 days 04.30.052_NUBNSB for 0708" xfId="1552" xr:uid="{00000000-0005-0000-0000-000008060000}"/>
    <cellStyle name="_KPI 11-12_Inventory 4 days 04.30.052_NUBNSB for 0708_Inventory 4 days 0802." xfId="1553" xr:uid="{00000000-0005-0000-0000-000009060000}"/>
    <cellStyle name="_KPI 11-12_Inventory 4 days 04.30.052_NUBNSB for 0708_NUBNSB0726." xfId="1554" xr:uid="{00000000-0005-0000-0000-00000A060000}"/>
    <cellStyle name="_KPI 11-12_Inventory 4 days 04.30.052_NUBNSB for 0708_Weekly report (MM) 0722" xfId="1555" xr:uid="{00000000-0005-0000-0000-00000B060000}"/>
    <cellStyle name="_KPI 11-12_Inventory 4 days 04.30.052_NUBNSB for 0708_Weekly report (MM) 0812." xfId="1556" xr:uid="{00000000-0005-0000-0000-00000C060000}"/>
    <cellStyle name="_KPI 11-12_IPS_Slowing Moving_07.18-05" xfId="1557" xr:uid="{00000000-0005-0000-0000-00000D060000}"/>
    <cellStyle name="_KPI 11-12_IPS_Slowing Moving_07.18-05_Weekly report (MM) 0722" xfId="1558" xr:uid="{00000000-0005-0000-0000-00000E060000}"/>
    <cellStyle name="_KPI 11-12_IPS_Slowing Moving_07.18-05_Weekly report (MM) 0812." xfId="1559" xr:uid="{00000000-0005-0000-0000-00000F060000}"/>
    <cellStyle name="_KPI 11-12_KPI-ISD 0311_111" xfId="1560" xr:uid="{00000000-0005-0000-0000-000010060000}"/>
    <cellStyle name="_KPI 11-12_KPI-ISD 0311_111_NUBNSB for 0708" xfId="1561" xr:uid="{00000000-0005-0000-0000-000011060000}"/>
    <cellStyle name="_KPI 11-12_KPI-ISD 0311_111_NUBNSB for 0708_Inventory 4 days 0802." xfId="1562" xr:uid="{00000000-0005-0000-0000-000012060000}"/>
    <cellStyle name="_KPI 11-12_KPI-ISD 0311_111_NUBNSB for 0708_NUBNSB0726." xfId="1563" xr:uid="{00000000-0005-0000-0000-000013060000}"/>
    <cellStyle name="_KPI 11-12_KPI-ISD 0311_111_NUBNSB for 0708_Weekly report (MM) 0722" xfId="1564" xr:uid="{00000000-0005-0000-0000-000014060000}"/>
    <cellStyle name="_KPI 11-12_KPI-ISD 0311_111_NUBNSB for 0708_Weekly report (MM) 0812." xfId="1565" xr:uid="{00000000-0005-0000-0000-000015060000}"/>
    <cellStyle name="_KPI 11-12_NUBNSB for 0708" xfId="1566" xr:uid="{00000000-0005-0000-0000-000016060000}"/>
    <cellStyle name="_KPI 11-12_NUBNSB for 0708_Inventory 4 days 0802." xfId="1567" xr:uid="{00000000-0005-0000-0000-000017060000}"/>
    <cellStyle name="_KPI 11-12_NUBNSB for 0708_NUBNSB0726." xfId="1568" xr:uid="{00000000-0005-0000-0000-000018060000}"/>
    <cellStyle name="_KPI 11-12_NUBNSB for 0708_Weekly report (MM) 0722" xfId="1569" xr:uid="{00000000-0005-0000-0000-000019060000}"/>
    <cellStyle name="_KPI 11-12_NUBNSB for 0708_Weekly report (MM) 0812." xfId="1570" xr:uid="{00000000-0005-0000-0000-00001A060000}"/>
    <cellStyle name="_KPI 11-12_OA IMD 04'05 Cost Review" xfId="1571" xr:uid="{00000000-0005-0000-0000-00001B060000}"/>
    <cellStyle name="_KPI 11-12_OA IMD 04'05 Cost Review 0502" xfId="1572" xr:uid="{00000000-0005-0000-0000-00001C060000}"/>
    <cellStyle name="_KPI 11-12_OA IMD 05'05 Cost Review" xfId="1573" xr:uid="{00000000-0005-0000-0000-00001D060000}"/>
    <cellStyle name="_KPI 11-12_OA IMD 06'05 Cost Review" xfId="1574" xr:uid="{00000000-0005-0000-0000-00001E060000}"/>
    <cellStyle name="_KPI 11-12_OA IMD 07'05 Cost Review" xfId="1575" xr:uid="{00000000-0005-0000-0000-00001F060000}"/>
    <cellStyle name="_KPI 11-12_OA IMD 08'05 Cost Review" xfId="1576" xr:uid="{00000000-0005-0000-0000-000020060000}"/>
    <cellStyle name="_KPI 11-12_OA-IPS KPI on 03.31.05" xfId="1577" xr:uid="{00000000-0005-0000-0000-000021060000}"/>
    <cellStyle name="_KPI 11-12_OA-IPS KPI on 03.31.05_Inventory 4 days 04.055" xfId="1578" xr:uid="{00000000-0005-0000-0000-000022060000}"/>
    <cellStyle name="_KPI 11-12_OA-IPS KPI on 03.31.05_Inventory 4 days 04.055_Inventory 4 days 04.30.051" xfId="1579" xr:uid="{00000000-0005-0000-0000-000023060000}"/>
    <cellStyle name="_KPI 11-12_OA-IPS KPI on 03.31.05_Inventory 4 days 04.055_Inventory 4 days 04.30.051_NUBNSB for 0708" xfId="1580" xr:uid="{00000000-0005-0000-0000-000024060000}"/>
    <cellStyle name="_KPI 11-12_OA-IPS KPI on 03.31.05_Inventory 4 days 04.055_Inventory 4 days 04.30.051_NUBNSB for 0708_Inventory 4 days 0802." xfId="1581" xr:uid="{00000000-0005-0000-0000-000025060000}"/>
    <cellStyle name="_KPI 11-12_OA-IPS KPI on 03.31.05_Inventory 4 days 04.055_Inventory 4 days 04.30.051_NUBNSB for 0708_NUBNSB0726." xfId="1582" xr:uid="{00000000-0005-0000-0000-000026060000}"/>
    <cellStyle name="_KPI 11-12_OA-IPS KPI on 03.31.05_Inventory 4 days 04.055_Inventory 4 days 04.30.051_NUBNSB for 0708_Weekly report (MM) 0722" xfId="1583" xr:uid="{00000000-0005-0000-0000-000027060000}"/>
    <cellStyle name="_KPI 11-12_OA-IPS KPI on 03.31.05_Inventory 4 days 04.055_Inventory 4 days 04.30.051_NUBNSB for 0708_Weekly report (MM) 0812." xfId="1584" xr:uid="{00000000-0005-0000-0000-000028060000}"/>
    <cellStyle name="_KPI 11-12_OA-IPS KPI on 03.31.05_Inventory 4 days 04.055_Inventory 4 days 04.30.052" xfId="1585" xr:uid="{00000000-0005-0000-0000-000029060000}"/>
    <cellStyle name="_KPI 11-12_OA-IPS KPI on 03.31.05_Inventory 4 days 04.055_Inventory 4 days 04.30.052_NUBNSB for 0708" xfId="1586" xr:uid="{00000000-0005-0000-0000-00002A060000}"/>
    <cellStyle name="_KPI 11-12_OA-IPS KPI on 03.31.05_Inventory 4 days 04.055_Inventory 4 days 04.30.052_NUBNSB for 0708_Inventory 4 days 0802." xfId="1587" xr:uid="{00000000-0005-0000-0000-00002B060000}"/>
    <cellStyle name="_KPI 11-12_OA-IPS KPI on 03.31.05_Inventory 4 days 04.055_Inventory 4 days 04.30.052_NUBNSB for 0708_NUBNSB0726." xfId="1588" xr:uid="{00000000-0005-0000-0000-00002C060000}"/>
    <cellStyle name="_KPI 11-12_OA-IPS KPI on 03.31.05_Inventory 4 days 04.055_Inventory 4 days 04.30.052_NUBNSB for 0708_Weekly report (MM) 0722" xfId="1589" xr:uid="{00000000-0005-0000-0000-00002D060000}"/>
    <cellStyle name="_KPI 11-12_OA-IPS KPI on 03.31.05_Inventory 4 days 04.055_Inventory 4 days 04.30.052_NUBNSB for 0708_Weekly report (MM) 0812." xfId="1590" xr:uid="{00000000-0005-0000-0000-00002E060000}"/>
    <cellStyle name="_KPI 11-12_OA-IPS KPI on 03.31.05_Inventory 4 days 04.055_NUBNSB for 0708" xfId="1591" xr:uid="{00000000-0005-0000-0000-00002F060000}"/>
    <cellStyle name="_KPI 11-12_OA-IPS KPI on 03.31.05_Inventory 4 days 04.055_NUBNSB for 0708_Inventory 4 days 0802." xfId="1592" xr:uid="{00000000-0005-0000-0000-000030060000}"/>
    <cellStyle name="_KPI 11-12_OA-IPS KPI on 03.31.05_Inventory 4 days 04.055_NUBNSB for 0708_NUBNSB0726." xfId="1593" xr:uid="{00000000-0005-0000-0000-000031060000}"/>
    <cellStyle name="_KPI 11-12_OA-IPS KPI on 03.31.05_Inventory 4 days 04.055_NUBNSB for 0708_Weekly report (MM) 0722" xfId="1594" xr:uid="{00000000-0005-0000-0000-000032060000}"/>
    <cellStyle name="_KPI 11-12_OA-IPS KPI on 03.31.05_Inventory 4 days 04.055_NUBNSB for 0708_Weekly report (MM) 0812." xfId="1595" xr:uid="{00000000-0005-0000-0000-000033060000}"/>
    <cellStyle name="_KPI 11-12_OA-IPS KPI on 03.31.05_IPS_Slowing Moving_07.18-05" xfId="1596" xr:uid="{00000000-0005-0000-0000-000034060000}"/>
    <cellStyle name="_KPI 11-12_OA-IPS KPI on 03.31.05_IPS_Slowing Moving_07.18-05_Weekly report (MM) 0722" xfId="1597" xr:uid="{00000000-0005-0000-0000-000035060000}"/>
    <cellStyle name="_KPI 11-12_OA-IPS KPI on 03.31.05_IPS_Slowing Moving_07.18-05_Weekly report (MM) 0812." xfId="1598" xr:uid="{00000000-0005-0000-0000-000036060000}"/>
    <cellStyle name="_KPI 11-12_OA-IPS KPI on 03.31.05_Monthly report" xfId="1599" xr:uid="{00000000-0005-0000-0000-000037060000}"/>
    <cellStyle name="_KPI 11-12_OA-IPS KPI on 03.31.05_NUBNSB for 0708" xfId="1600" xr:uid="{00000000-0005-0000-0000-000038060000}"/>
    <cellStyle name="_KPI 11-12_OA-IPS KPI on 03.31.05_NUBNSB for 0708_Inventory 4 days 0802." xfId="1601" xr:uid="{00000000-0005-0000-0000-000039060000}"/>
    <cellStyle name="_KPI 11-12_OA-IPS KPI on 03.31.05_NUBNSB for 0708_NUBNSB0726." xfId="1602" xr:uid="{00000000-0005-0000-0000-00003A060000}"/>
    <cellStyle name="_KPI 11-12_OA-IPS KPI on 03.31.05_NUBNSB for 0708_Weekly report (MM) 0722" xfId="1603" xr:uid="{00000000-0005-0000-0000-00003B060000}"/>
    <cellStyle name="_KPI 11-12_OA-IPS KPI on 03.31.05_NUBNSB for 0708_Weekly report (MM) 0812." xfId="1604" xr:uid="{00000000-0005-0000-0000-00003C060000}"/>
    <cellStyle name="_KPI 11-12_OA-IPS KPI on 03.31.05_OA-IPS KPI 2005.4.28" xfId="1605" xr:uid="{00000000-0005-0000-0000-00003D060000}"/>
    <cellStyle name="_KPI 11-12_OA-IPS KPI on 03.31.05_OA-IPS KPI 2005.4.28_NUBNSB for 0708" xfId="1606" xr:uid="{00000000-0005-0000-0000-00003E060000}"/>
    <cellStyle name="_KPI 11-12_OA-IPS KPI on 03.31.05_OA-IPS KPI 2005.4.28_NUBNSB for 0708_Inventory 4 days 0802." xfId="1607" xr:uid="{00000000-0005-0000-0000-00003F060000}"/>
    <cellStyle name="_KPI 11-12_OA-IPS KPI on 03.31.05_OA-IPS KPI 2005.4.28_NUBNSB for 0708_NUBNSB0726." xfId="1608" xr:uid="{00000000-0005-0000-0000-000040060000}"/>
    <cellStyle name="_KPI 11-12_OA-IPS KPI on 03.31.05_OA-IPS KPI 2005.4.28_NUBNSB for 0708_Weekly report (MM) 0722" xfId="1609" xr:uid="{00000000-0005-0000-0000-000041060000}"/>
    <cellStyle name="_KPI 11-12_OA-IPS KPI on 03.31.05_OA-IPS KPI 2005.4.28_NUBNSB for 0708_Weekly report (MM) 0812." xfId="1610" xr:uid="{00000000-0005-0000-0000-000042060000}"/>
    <cellStyle name="_KPI 11-12_OA-IPS KPI on 03.31.05_OA-IPS KPI on 05.26.05" xfId="1611" xr:uid="{00000000-0005-0000-0000-000043060000}"/>
    <cellStyle name="_KPI 11-12_OA-IPS KPI on 03.31.05_OA-IPS KPI on 05.26.05_NUBNSB for 0708" xfId="1612" xr:uid="{00000000-0005-0000-0000-000044060000}"/>
    <cellStyle name="_KPI 11-12_OA-IPS KPI on 03.31.05_OA-IPS KPI on 05.26.05_NUBNSB for 0708_Inventory 4 days 0802." xfId="1613" xr:uid="{00000000-0005-0000-0000-000045060000}"/>
    <cellStyle name="_KPI 11-12_OA-IPS KPI on 03.31.05_OA-IPS KPI on 05.26.05_NUBNSB for 0708_NUBNSB0726." xfId="1614" xr:uid="{00000000-0005-0000-0000-000046060000}"/>
    <cellStyle name="_KPI 11-12_OA-IPS KPI on 03.31.05_OA-IPS KPI on 05.26.05_NUBNSB for 0708_Weekly report (MM) 0722" xfId="1615" xr:uid="{00000000-0005-0000-0000-000047060000}"/>
    <cellStyle name="_KPI 11-12_OA-IPS KPI on 03.31.05_OA-IPS KPI on 05.26.05_NUBNSB for 0708_Weekly report (MM) 0812." xfId="1616" xr:uid="{00000000-0005-0000-0000-000048060000}"/>
    <cellStyle name="_KPI 11-12_OA-IPS KPI on 03.31.05_Slow Moving new  Format" xfId="1617" xr:uid="{00000000-0005-0000-0000-000049060000}"/>
    <cellStyle name="_KPI 11-12_OA-IPS KPI on 03.31.05_Slow Moving8.31" xfId="1618" xr:uid="{00000000-0005-0000-0000-00004A060000}"/>
    <cellStyle name="_KPI 11-12_OA-IPS KPI on 03.31.05_Slow Moving9.28" xfId="1619" xr:uid="{00000000-0005-0000-0000-00004B060000}"/>
    <cellStyle name="_KPI 11-12_OA-IPS KPI on 03.31.05_slowmovingISD" xfId="1620" xr:uid="{00000000-0005-0000-0000-00004C060000}"/>
    <cellStyle name="_KPI 11-12_OA-IPS KPI on 03.31.05_slowmovingISD6.301" xfId="1621" xr:uid="{00000000-0005-0000-0000-00004D060000}"/>
    <cellStyle name="_KPI 11-12_OA-IPS KPI on 03.31.05_Summary (3)" xfId="1622" xr:uid="{00000000-0005-0000-0000-00004E060000}"/>
    <cellStyle name="_KPI 11-12_OA-IPS KPI on 03.31.05_Summary 11 2" xfId="1623" xr:uid="{00000000-0005-0000-0000-00004F060000}"/>
    <cellStyle name="_KPI 11-12_Risk summary report" xfId="1624" xr:uid="{00000000-0005-0000-0000-000050060000}"/>
    <cellStyle name="_KPI 11-12_Risk summary report.02.03" xfId="1625" xr:uid="{00000000-0005-0000-0000-000051060000}"/>
    <cellStyle name="_KPI 11-12_Risk summary report.02.03_IPS_Slowing Moving_07.18-05" xfId="1626" xr:uid="{00000000-0005-0000-0000-000052060000}"/>
    <cellStyle name="_KPI 11-12_Risk summary report.02.03_IPS_Slowing Moving_07.18-05_Weekly report (MM) 0722" xfId="1627" xr:uid="{00000000-0005-0000-0000-000053060000}"/>
    <cellStyle name="_KPI 11-12_Risk summary report.02.03_IPS_Slowing Moving_07.18-05_Weekly report (MM) 0812." xfId="1628" xr:uid="{00000000-0005-0000-0000-000054060000}"/>
    <cellStyle name="_KPI 11-12_Risk summary report.02.03_ISD  Slow moving_03.31.051" xfId="1629" xr:uid="{00000000-0005-0000-0000-000055060000}"/>
    <cellStyle name="_KPI 11-12_Risk summary report.02.03_ISD  Slow moving_03.31.051_NUBNSB for 0708" xfId="1630" xr:uid="{00000000-0005-0000-0000-000056060000}"/>
    <cellStyle name="_KPI 11-12_Risk summary report.02.03_ISD  Slow moving_03.31.051_NUBNSB for 0708_Inventory 4 days 0802." xfId="1631" xr:uid="{00000000-0005-0000-0000-000057060000}"/>
    <cellStyle name="_KPI 11-12_Risk summary report.02.03_ISD  Slow moving_03.31.051_NUBNSB for 0708_NUBNSB0726." xfId="1632" xr:uid="{00000000-0005-0000-0000-000058060000}"/>
    <cellStyle name="_KPI 11-12_Risk summary report.02.03_ISD  Slow moving_03.31.051_NUBNSB for 0708_Weekly report (MM) 0722" xfId="1633" xr:uid="{00000000-0005-0000-0000-000059060000}"/>
    <cellStyle name="_KPI 11-12_Risk summary report.02.03_ISD  Slow moving_03.31.051_NUBNSB for 0708_Weekly report (MM) 0812." xfId="1634" xr:uid="{00000000-0005-0000-0000-00005A060000}"/>
    <cellStyle name="_KPI 11-12_Risk summary report.02.03_KPI-ISD 03311" xfId="1635" xr:uid="{00000000-0005-0000-0000-00005B060000}"/>
    <cellStyle name="_KPI 11-12_Risk summary report.02.03_KPI-ISD 03311_NUBNSB for 0708" xfId="1636" xr:uid="{00000000-0005-0000-0000-00005C060000}"/>
    <cellStyle name="_KPI 11-12_Risk summary report.02.03_KPI-ISD 03311_NUBNSB for 0708_Inventory 4 days 0802." xfId="1637" xr:uid="{00000000-0005-0000-0000-00005D060000}"/>
    <cellStyle name="_KPI 11-12_Risk summary report.02.03_KPI-ISD 03311_NUBNSB for 0708_NUBNSB0726." xfId="1638" xr:uid="{00000000-0005-0000-0000-00005E060000}"/>
    <cellStyle name="_KPI 11-12_Risk summary report.02.03_KPI-ISD 03311_NUBNSB for 0708_Weekly report (MM) 0722" xfId="1639" xr:uid="{00000000-0005-0000-0000-00005F060000}"/>
    <cellStyle name="_KPI 11-12_Risk summary report.02.03_KPI-ISD 03311_NUBNSB for 0708_Weekly report (MM) 0812." xfId="1640" xr:uid="{00000000-0005-0000-0000-000060060000}"/>
    <cellStyle name="_KPI 11-12_Risk summary report.02.03_KPI-ISD 033111" xfId="1641" xr:uid="{00000000-0005-0000-0000-000061060000}"/>
    <cellStyle name="_KPI 11-12_Risk summary report.02.03_KPI-ISD 033111_NUBNSB for 0708" xfId="1642" xr:uid="{00000000-0005-0000-0000-000062060000}"/>
    <cellStyle name="_KPI 11-12_Risk summary report.02.03_KPI-ISD 033111_NUBNSB for 0708_Inventory 4 days 0802." xfId="1643" xr:uid="{00000000-0005-0000-0000-000063060000}"/>
    <cellStyle name="_KPI 11-12_Risk summary report.02.03_KPI-ISD 033111_NUBNSB for 0708_NUBNSB0726." xfId="1644" xr:uid="{00000000-0005-0000-0000-000064060000}"/>
    <cellStyle name="_KPI 11-12_Risk summary report.02.03_KPI-ISD 033111_NUBNSB for 0708_Weekly report (MM) 0722" xfId="1645" xr:uid="{00000000-0005-0000-0000-000065060000}"/>
    <cellStyle name="_KPI 11-12_Risk summary report.02.03_KPI-ISD 033111_NUBNSB for 0708_Weekly report (MM) 0812." xfId="1646" xr:uid="{00000000-0005-0000-0000-000066060000}"/>
    <cellStyle name="_KPI 11-12_Risk summary report.02.03_KPI-OCS 0218" xfId="1647" xr:uid="{00000000-0005-0000-0000-000067060000}"/>
    <cellStyle name="_KPI 11-12_Risk summary report.02.03_KPI-OCS 0218_1" xfId="1648" xr:uid="{00000000-0005-0000-0000-000068060000}"/>
    <cellStyle name="_KPI 11-12_Risk summary report.02.03_KPI-OCS 0218_1_IPS_Slowing Moving_07.18-05" xfId="1649" xr:uid="{00000000-0005-0000-0000-000069060000}"/>
    <cellStyle name="_KPI 11-12_Risk summary report.02.03_KPI-OCS 0218_1_IPS_Slowing Moving_07.18-05_Weekly report (MM) 0722" xfId="1650" xr:uid="{00000000-0005-0000-0000-00006A060000}"/>
    <cellStyle name="_KPI 11-12_Risk summary report.02.03_KPI-OCS 0218_1_IPS_Slowing Moving_07.18-05_Weekly report (MM) 0812." xfId="1651" xr:uid="{00000000-0005-0000-0000-00006B060000}"/>
    <cellStyle name="_KPI 11-12_Risk summary report.02.03_KPI-OCS 0218_1_KPI-ISD 0311_111" xfId="1652" xr:uid="{00000000-0005-0000-0000-00006C060000}"/>
    <cellStyle name="_KPI 11-12_Risk summary report.02.03_KPI-OCS 0218_1_KPI-ISD 0311_111_NUBNSB for 0708" xfId="1653" xr:uid="{00000000-0005-0000-0000-00006D060000}"/>
    <cellStyle name="_KPI 11-12_Risk summary report.02.03_KPI-OCS 0218_1_KPI-ISD 0311_111_NUBNSB for 0708_Inventory 4 days 0802." xfId="1654" xr:uid="{00000000-0005-0000-0000-00006E060000}"/>
    <cellStyle name="_KPI 11-12_Risk summary report.02.03_KPI-OCS 0218_1_KPI-ISD 0311_111_NUBNSB for 0708_NUBNSB0726." xfId="1655" xr:uid="{00000000-0005-0000-0000-00006F060000}"/>
    <cellStyle name="_KPI 11-12_Risk summary report.02.03_KPI-OCS 0218_1_KPI-ISD 0311_111_NUBNSB for 0708_Weekly report (MM) 0722" xfId="1656" xr:uid="{00000000-0005-0000-0000-000070060000}"/>
    <cellStyle name="_KPI 11-12_Risk summary report.02.03_KPI-OCS 0218_1_KPI-ISD 0311_111_NUBNSB for 0708_Weekly report (MM) 0812." xfId="1657" xr:uid="{00000000-0005-0000-0000-000071060000}"/>
    <cellStyle name="_KPI 11-12_Risk summary report.02.03_KPI-OCS 0218_1_NUBNSB for 0708" xfId="1658" xr:uid="{00000000-0005-0000-0000-000072060000}"/>
    <cellStyle name="_KPI 11-12_Risk summary report.02.03_KPI-OCS 0218_1_NUBNSB for 0708_Inventory 4 days 0802." xfId="1659" xr:uid="{00000000-0005-0000-0000-000073060000}"/>
    <cellStyle name="_KPI 11-12_Risk summary report.02.03_KPI-OCS 0218_1_NUBNSB for 0708_NUBNSB0726." xfId="1660" xr:uid="{00000000-0005-0000-0000-000074060000}"/>
    <cellStyle name="_KPI 11-12_Risk summary report.02.03_KPI-OCS 0218_1_NUBNSB for 0708_Weekly report (MM) 0722" xfId="1661" xr:uid="{00000000-0005-0000-0000-000075060000}"/>
    <cellStyle name="_KPI 11-12_Risk summary report.02.03_KPI-OCS 0218_1_NUBNSB for 0708_Weekly report (MM) 0812." xfId="1662" xr:uid="{00000000-0005-0000-0000-000076060000}"/>
    <cellStyle name="_KPI 11-12_Risk summary report.02.03_KPI-OCS 0218_1_OA IMD 04'05 Cost Review" xfId="1663" xr:uid="{00000000-0005-0000-0000-000077060000}"/>
    <cellStyle name="_KPI 11-12_Risk summary report.02.03_KPI-OCS 0218_1_OA IMD 04'05 Cost Review 0502" xfId="1664" xr:uid="{00000000-0005-0000-0000-000078060000}"/>
    <cellStyle name="_KPI 11-12_Risk summary report.02.03_KPI-OCS 0218_1_OA IMD 05'05 Cost Review" xfId="1665" xr:uid="{00000000-0005-0000-0000-000079060000}"/>
    <cellStyle name="_KPI 11-12_Risk summary report.02.03_KPI-OCS 0218_1_OA IMD 06'05 Cost Review" xfId="1666" xr:uid="{00000000-0005-0000-0000-00007A060000}"/>
    <cellStyle name="_KPI 11-12_Risk summary report.02.03_KPI-OCS 0218_1_OA IMD 07'05 Cost Review" xfId="1667" xr:uid="{00000000-0005-0000-0000-00007B060000}"/>
    <cellStyle name="_KPI 11-12_Risk summary report.02.03_KPI-OCS 0218_1_OA IMD 08'05 Cost Review" xfId="1668" xr:uid="{00000000-0005-0000-0000-00007C060000}"/>
    <cellStyle name="_KPI 11-12_Risk summary report.02.03_KPI-OCS 0218_IPS_Slowing Moving_07.18-05" xfId="1669" xr:uid="{00000000-0005-0000-0000-00007D060000}"/>
    <cellStyle name="_KPI 11-12_Risk summary report.02.03_KPI-OCS 0218_IPS_Slowing Moving_07.18-05_Weekly report (MM) 0722" xfId="1670" xr:uid="{00000000-0005-0000-0000-00007E060000}"/>
    <cellStyle name="_KPI 11-12_Risk summary report.02.03_KPI-OCS 0218_IPS_Slowing Moving_07.18-05_Weekly report (MM) 0812." xfId="1671" xr:uid="{00000000-0005-0000-0000-00007F060000}"/>
    <cellStyle name="_KPI 11-12_Risk summary report.02.03_KPI-OCS 0218_KPI-ISD 0311_111" xfId="1672" xr:uid="{00000000-0005-0000-0000-000080060000}"/>
    <cellStyle name="_KPI 11-12_Risk summary report.02.03_KPI-OCS 0218_KPI-ISD 0311_111_NUBNSB for 0708" xfId="1673" xr:uid="{00000000-0005-0000-0000-000081060000}"/>
    <cellStyle name="_KPI 11-12_Risk summary report.02.03_KPI-OCS 0218_KPI-ISD 0311_111_NUBNSB for 0708_Inventory 4 days 0802." xfId="1674" xr:uid="{00000000-0005-0000-0000-000082060000}"/>
    <cellStyle name="_KPI 11-12_Risk summary report.02.03_KPI-OCS 0218_KPI-ISD 0311_111_NUBNSB for 0708_NUBNSB0726." xfId="1675" xr:uid="{00000000-0005-0000-0000-000083060000}"/>
    <cellStyle name="_KPI 11-12_Risk summary report.02.03_KPI-OCS 0218_KPI-ISD 0311_111_NUBNSB for 0708_Weekly report (MM) 0722" xfId="1676" xr:uid="{00000000-0005-0000-0000-000084060000}"/>
    <cellStyle name="_KPI 11-12_Risk summary report.02.03_KPI-OCS 0218_KPI-ISD 0311_111_NUBNSB for 0708_Weekly report (MM) 0812." xfId="1677" xr:uid="{00000000-0005-0000-0000-000085060000}"/>
    <cellStyle name="_KPI 11-12_Risk summary report.02.03_KPI-OCS 0218_NUBNSB for 0708" xfId="1678" xr:uid="{00000000-0005-0000-0000-000086060000}"/>
    <cellStyle name="_KPI 11-12_Risk summary report.02.03_KPI-OCS 0218_NUBNSB for 0708_Inventory 4 days 0802." xfId="1679" xr:uid="{00000000-0005-0000-0000-000087060000}"/>
    <cellStyle name="_KPI 11-12_Risk summary report.02.03_KPI-OCS 0218_NUBNSB for 0708_NUBNSB0726." xfId="1680" xr:uid="{00000000-0005-0000-0000-000088060000}"/>
    <cellStyle name="_KPI 11-12_Risk summary report.02.03_KPI-OCS 0218_NUBNSB for 0708_Weekly report (MM) 0722" xfId="1681" xr:uid="{00000000-0005-0000-0000-000089060000}"/>
    <cellStyle name="_KPI 11-12_Risk summary report.02.03_KPI-OCS 0218_NUBNSB for 0708_Weekly report (MM) 0812." xfId="1682" xr:uid="{00000000-0005-0000-0000-00008A060000}"/>
    <cellStyle name="_KPI 11-12_Risk summary report.02.03_KPI-OCS 0218_OA IMD 04'05 Cost Review" xfId="1683" xr:uid="{00000000-0005-0000-0000-00008B060000}"/>
    <cellStyle name="_KPI 11-12_Risk summary report.02.03_KPI-OCS 0218_OA IMD 04'05 Cost Review 0502" xfId="1684" xr:uid="{00000000-0005-0000-0000-00008C060000}"/>
    <cellStyle name="_KPI 11-12_Risk summary report.02.03_KPI-OCS 0218_OA IMD 05'05 Cost Review" xfId="1685" xr:uid="{00000000-0005-0000-0000-00008D060000}"/>
    <cellStyle name="_KPI 11-12_Risk summary report.02.03_KPI-OCS 0218_OA IMD 06'05 Cost Review" xfId="1686" xr:uid="{00000000-0005-0000-0000-00008E060000}"/>
    <cellStyle name="_KPI 11-12_Risk summary report.02.03_KPI-OCS 0218_OA IMD 07'05 Cost Review" xfId="1687" xr:uid="{00000000-0005-0000-0000-00008F060000}"/>
    <cellStyle name="_KPI 11-12_Risk summary report.02.03_KPI-OCS 0218_OA IMD 08'05 Cost Review" xfId="1688" xr:uid="{00000000-0005-0000-0000-000090060000}"/>
    <cellStyle name="_KPI 11-12_Risk summary report.02.03_KPI-OCS 0225" xfId="1689" xr:uid="{00000000-0005-0000-0000-000091060000}"/>
    <cellStyle name="_KPI 11-12_Risk summary report.02.03_KPI-OCS 0225_IPS_Slowing Moving_07.18-05" xfId="1690" xr:uid="{00000000-0005-0000-0000-000092060000}"/>
    <cellStyle name="_KPI 11-12_Risk summary report.02.03_KPI-OCS 0225_IPS_Slowing Moving_07.18-05_Weekly report (MM) 0722" xfId="1691" xr:uid="{00000000-0005-0000-0000-000093060000}"/>
    <cellStyle name="_KPI 11-12_Risk summary report.02.03_KPI-OCS 0225_IPS_Slowing Moving_07.18-05_Weekly report (MM) 0812." xfId="1692" xr:uid="{00000000-0005-0000-0000-000094060000}"/>
    <cellStyle name="_KPI 11-12_Risk summary report.02.03_KPI-OCS 0225_KPI-ISD 0311_111" xfId="1693" xr:uid="{00000000-0005-0000-0000-000095060000}"/>
    <cellStyle name="_KPI 11-12_Risk summary report.02.03_KPI-OCS 0225_KPI-ISD 0311_111_NUBNSB for 0708" xfId="1694" xr:uid="{00000000-0005-0000-0000-000096060000}"/>
    <cellStyle name="_KPI 11-12_Risk summary report.02.03_KPI-OCS 0225_KPI-ISD 0311_111_NUBNSB for 0708_Inventory 4 days 0802." xfId="1695" xr:uid="{00000000-0005-0000-0000-000097060000}"/>
    <cellStyle name="_KPI 11-12_Risk summary report.02.03_KPI-OCS 0225_KPI-ISD 0311_111_NUBNSB for 0708_NUBNSB0726." xfId="1696" xr:uid="{00000000-0005-0000-0000-000098060000}"/>
    <cellStyle name="_KPI 11-12_Risk summary report.02.03_KPI-OCS 0225_KPI-ISD 0311_111_NUBNSB for 0708_Weekly report (MM) 0722" xfId="1697" xr:uid="{00000000-0005-0000-0000-000099060000}"/>
    <cellStyle name="_KPI 11-12_Risk summary report.02.03_KPI-OCS 0225_KPI-ISD 0311_111_NUBNSB for 0708_Weekly report (MM) 0812." xfId="1698" xr:uid="{00000000-0005-0000-0000-00009A060000}"/>
    <cellStyle name="_KPI 11-12_Risk summary report.02.03_KPI-OCS 0225_NUBNSB for 0708" xfId="1699" xr:uid="{00000000-0005-0000-0000-00009B060000}"/>
    <cellStyle name="_KPI 11-12_Risk summary report.02.03_KPI-OCS 0225_NUBNSB for 0708_Inventory 4 days 0802." xfId="1700" xr:uid="{00000000-0005-0000-0000-00009C060000}"/>
    <cellStyle name="_KPI 11-12_Risk summary report.02.03_KPI-OCS 0225_NUBNSB for 0708_NUBNSB0726." xfId="1701" xr:uid="{00000000-0005-0000-0000-00009D060000}"/>
    <cellStyle name="_KPI 11-12_Risk summary report.02.03_KPI-OCS 0225_NUBNSB for 0708_Weekly report (MM) 0722" xfId="1702" xr:uid="{00000000-0005-0000-0000-00009E060000}"/>
    <cellStyle name="_KPI 11-12_Risk summary report.02.03_KPI-OCS 0225_NUBNSB for 0708_Weekly report (MM) 0812." xfId="1703" xr:uid="{00000000-0005-0000-0000-00009F060000}"/>
    <cellStyle name="_KPI 11-12_Risk summary report.02.03_KPI-OCS 0225_OA IMD 04'05 Cost Review" xfId="1704" xr:uid="{00000000-0005-0000-0000-0000A0060000}"/>
    <cellStyle name="_KPI 11-12_Risk summary report.02.03_KPI-OCS 0225_OA IMD 04'05 Cost Review 0502" xfId="1705" xr:uid="{00000000-0005-0000-0000-0000A1060000}"/>
    <cellStyle name="_KPI 11-12_Risk summary report.02.03_KPI-OCS 0225_OA IMD 05'05 Cost Review" xfId="1706" xr:uid="{00000000-0005-0000-0000-0000A2060000}"/>
    <cellStyle name="_KPI 11-12_Risk summary report.02.03_KPI-OCS 0225_OA IMD 06'05 Cost Review" xfId="1707" xr:uid="{00000000-0005-0000-0000-0000A3060000}"/>
    <cellStyle name="_KPI 11-12_Risk summary report.02.03_KPI-OCS 0225_OA IMD 07'05 Cost Review" xfId="1708" xr:uid="{00000000-0005-0000-0000-0000A4060000}"/>
    <cellStyle name="_KPI 11-12_Risk summary report.02.03_KPI-OCS 0225_OA IMD 08'05 Cost Review" xfId="1709" xr:uid="{00000000-0005-0000-0000-0000A5060000}"/>
    <cellStyle name="_KPI 11-12_Risk summary report.02.03_KPI-OCS 0304" xfId="1710" xr:uid="{00000000-0005-0000-0000-0000A6060000}"/>
    <cellStyle name="_KPI 11-12_Risk summary report.02.03_KPI-OCS 0304_111" xfId="1711" xr:uid="{00000000-0005-0000-0000-0000A7060000}"/>
    <cellStyle name="_KPI 11-12_Risk summary report.02.03_KPI-OCS 0304_111_IPS_Slowing Moving_07.18-05" xfId="1712" xr:uid="{00000000-0005-0000-0000-0000A8060000}"/>
    <cellStyle name="_KPI 11-12_Risk summary report.02.03_KPI-OCS 0304_111_IPS_Slowing Moving_07.18-05_Weekly report (MM) 0722" xfId="1713" xr:uid="{00000000-0005-0000-0000-0000A9060000}"/>
    <cellStyle name="_KPI 11-12_Risk summary report.02.03_KPI-OCS 0304_111_IPS_Slowing Moving_07.18-05_Weekly report (MM) 0812." xfId="1714" xr:uid="{00000000-0005-0000-0000-0000AA060000}"/>
    <cellStyle name="_KPI 11-12_Risk summary report.02.03_KPI-OCS 0304_111_KPI-ISD 0311_111" xfId="1715" xr:uid="{00000000-0005-0000-0000-0000AB060000}"/>
    <cellStyle name="_KPI 11-12_Risk summary report.02.03_KPI-OCS 0304_111_KPI-ISD 0311_111_NUBNSB for 0708" xfId="1716" xr:uid="{00000000-0005-0000-0000-0000AC060000}"/>
    <cellStyle name="_KPI 11-12_Risk summary report.02.03_KPI-OCS 0304_111_KPI-ISD 0311_111_NUBNSB for 0708_Inventory 4 days 0802." xfId="1717" xr:uid="{00000000-0005-0000-0000-0000AD060000}"/>
    <cellStyle name="_KPI 11-12_Risk summary report.02.03_KPI-OCS 0304_111_KPI-ISD 0311_111_NUBNSB for 0708_NUBNSB0726." xfId="1718" xr:uid="{00000000-0005-0000-0000-0000AE060000}"/>
    <cellStyle name="_KPI 11-12_Risk summary report.02.03_KPI-OCS 0304_111_KPI-ISD 0311_111_NUBNSB for 0708_Weekly report (MM) 0722" xfId="1719" xr:uid="{00000000-0005-0000-0000-0000AF060000}"/>
    <cellStyle name="_KPI 11-12_Risk summary report.02.03_KPI-OCS 0304_111_KPI-ISD 0311_111_NUBNSB for 0708_Weekly report (MM) 0812." xfId="1720" xr:uid="{00000000-0005-0000-0000-0000B0060000}"/>
    <cellStyle name="_KPI 11-12_Risk summary report.02.03_KPI-OCS 0304_111_NUBNSB for 0708" xfId="1721" xr:uid="{00000000-0005-0000-0000-0000B1060000}"/>
    <cellStyle name="_KPI 11-12_Risk summary report.02.03_KPI-OCS 0304_111_NUBNSB for 0708_Inventory 4 days 0802." xfId="1722" xr:uid="{00000000-0005-0000-0000-0000B2060000}"/>
    <cellStyle name="_KPI 11-12_Risk summary report.02.03_KPI-OCS 0304_111_NUBNSB for 0708_NUBNSB0726." xfId="1723" xr:uid="{00000000-0005-0000-0000-0000B3060000}"/>
    <cellStyle name="_KPI 11-12_Risk summary report.02.03_KPI-OCS 0304_111_NUBNSB for 0708_Weekly report (MM) 0722" xfId="1724" xr:uid="{00000000-0005-0000-0000-0000B4060000}"/>
    <cellStyle name="_KPI 11-12_Risk summary report.02.03_KPI-OCS 0304_111_NUBNSB for 0708_Weekly report (MM) 0812." xfId="1725" xr:uid="{00000000-0005-0000-0000-0000B5060000}"/>
    <cellStyle name="_KPI 11-12_Risk summary report.02.03_KPI-OCS 0304_111_OA IMD 04'05 Cost Review" xfId="1726" xr:uid="{00000000-0005-0000-0000-0000B6060000}"/>
    <cellStyle name="_KPI 11-12_Risk summary report.02.03_KPI-OCS 0304_111_OA IMD 04'05 Cost Review 0502" xfId="1727" xr:uid="{00000000-0005-0000-0000-0000B7060000}"/>
    <cellStyle name="_KPI 11-12_Risk summary report.02.03_KPI-OCS 0304_111_OA IMD 05'05 Cost Review" xfId="1728" xr:uid="{00000000-0005-0000-0000-0000B8060000}"/>
    <cellStyle name="_KPI 11-12_Risk summary report.02.03_KPI-OCS 0304_111_OA IMD 06'05 Cost Review" xfId="1729" xr:uid="{00000000-0005-0000-0000-0000B9060000}"/>
    <cellStyle name="_KPI 11-12_Risk summary report.02.03_KPI-OCS 0304_111_OA IMD 07'05 Cost Review" xfId="1730" xr:uid="{00000000-0005-0000-0000-0000BA060000}"/>
    <cellStyle name="_KPI 11-12_Risk summary report.02.03_KPI-OCS 0304_111_OA IMD 08'05 Cost Review" xfId="1731" xr:uid="{00000000-0005-0000-0000-0000BB060000}"/>
    <cellStyle name="_KPI 11-12_Risk summary report.02.03_KPI-OCS 0304_IPS_Slowing Moving_07.18-05" xfId="1732" xr:uid="{00000000-0005-0000-0000-0000BC060000}"/>
    <cellStyle name="_KPI 11-12_Risk summary report.02.03_KPI-OCS 0304_IPS_Slowing Moving_07.18-05_Weekly report (MM) 0722" xfId="1733" xr:uid="{00000000-0005-0000-0000-0000BD060000}"/>
    <cellStyle name="_KPI 11-12_Risk summary report.02.03_KPI-OCS 0304_IPS_Slowing Moving_07.18-05_Weekly report (MM) 0812." xfId="1734" xr:uid="{00000000-0005-0000-0000-0000BE060000}"/>
    <cellStyle name="_KPI 11-12_Risk summary report.02.03_KPI-OCS 0304_KPI-ISD 0311_111" xfId="1735" xr:uid="{00000000-0005-0000-0000-0000BF060000}"/>
    <cellStyle name="_KPI 11-12_Risk summary report.02.03_KPI-OCS 0304_KPI-ISD 0311_111_NUBNSB for 0708" xfId="1736" xr:uid="{00000000-0005-0000-0000-0000C0060000}"/>
    <cellStyle name="_KPI 11-12_Risk summary report.02.03_KPI-OCS 0304_KPI-ISD 0311_111_NUBNSB for 0708_Inventory 4 days 0802." xfId="1737" xr:uid="{00000000-0005-0000-0000-0000C1060000}"/>
    <cellStyle name="_KPI 11-12_Risk summary report.02.03_KPI-OCS 0304_KPI-ISD 0311_111_NUBNSB for 0708_NUBNSB0726." xfId="1738" xr:uid="{00000000-0005-0000-0000-0000C2060000}"/>
    <cellStyle name="_KPI 11-12_Risk summary report.02.03_KPI-OCS 0304_KPI-ISD 0311_111_NUBNSB for 0708_Weekly report (MM) 0722" xfId="1739" xr:uid="{00000000-0005-0000-0000-0000C3060000}"/>
    <cellStyle name="_KPI 11-12_Risk summary report.02.03_KPI-OCS 0304_KPI-ISD 0311_111_NUBNSB for 0708_Weekly report (MM) 0812." xfId="1740" xr:uid="{00000000-0005-0000-0000-0000C4060000}"/>
    <cellStyle name="_KPI 11-12_Risk summary report.02.03_KPI-OCS 0304_NUBNSB for 0708" xfId="1741" xr:uid="{00000000-0005-0000-0000-0000C5060000}"/>
    <cellStyle name="_KPI 11-12_Risk summary report.02.03_KPI-OCS 0304_NUBNSB for 0708_Inventory 4 days 0802." xfId="1742" xr:uid="{00000000-0005-0000-0000-0000C6060000}"/>
    <cellStyle name="_KPI 11-12_Risk summary report.02.03_KPI-OCS 0304_NUBNSB for 0708_NUBNSB0726." xfId="1743" xr:uid="{00000000-0005-0000-0000-0000C7060000}"/>
    <cellStyle name="_KPI 11-12_Risk summary report.02.03_KPI-OCS 0304_NUBNSB for 0708_Weekly report (MM) 0722" xfId="1744" xr:uid="{00000000-0005-0000-0000-0000C8060000}"/>
    <cellStyle name="_KPI 11-12_Risk summary report.02.03_KPI-OCS 0304_NUBNSB for 0708_Weekly report (MM) 0812." xfId="1745" xr:uid="{00000000-0005-0000-0000-0000C9060000}"/>
    <cellStyle name="_KPI 11-12_Risk summary report.02.03_KPI-OCS 0304_OA IMD 04'05 Cost Review" xfId="1746" xr:uid="{00000000-0005-0000-0000-0000CA060000}"/>
    <cellStyle name="_KPI 11-12_Risk summary report.02.03_KPI-OCS 0304_OA IMD 04'05 Cost Review 0502" xfId="1747" xr:uid="{00000000-0005-0000-0000-0000CB060000}"/>
    <cellStyle name="_KPI 11-12_Risk summary report.02.03_KPI-OCS 0304_OA IMD 05'05 Cost Review" xfId="1748" xr:uid="{00000000-0005-0000-0000-0000CC060000}"/>
    <cellStyle name="_KPI 11-12_Risk summary report.02.03_KPI-OCS 0304_OA IMD 06'05 Cost Review" xfId="1749" xr:uid="{00000000-0005-0000-0000-0000CD060000}"/>
    <cellStyle name="_KPI 11-12_Risk summary report.02.03_KPI-OCS 0304_OA IMD 07'05 Cost Review" xfId="1750" xr:uid="{00000000-0005-0000-0000-0000CE060000}"/>
    <cellStyle name="_KPI 11-12_Risk summary report.02.03_KPI-OCS 0304_OA IMD 08'05 Cost Review" xfId="1751" xr:uid="{00000000-0005-0000-0000-0000CF060000}"/>
    <cellStyle name="_KPI 11-12_Risk summary report.02.03_KPI-OCS 0311" xfId="1752" xr:uid="{00000000-0005-0000-0000-0000D0060000}"/>
    <cellStyle name="_KPI 11-12_Risk summary report.02.03_KPI-OCS 0311_KPI-ISD 0311_111" xfId="1753" xr:uid="{00000000-0005-0000-0000-0000D1060000}"/>
    <cellStyle name="_KPI 11-12_Risk summary report.02.03_KPI-OCS 0311_KPI-ISD 0311_111_NUBNSB for 0708" xfId="1754" xr:uid="{00000000-0005-0000-0000-0000D2060000}"/>
    <cellStyle name="_KPI 11-12_Risk summary report.02.03_KPI-OCS 0311_KPI-ISD 0311_111_NUBNSB for 0708_Inventory 4 days 0802." xfId="1755" xr:uid="{00000000-0005-0000-0000-0000D3060000}"/>
    <cellStyle name="_KPI 11-12_Risk summary report.02.03_KPI-OCS 0311_KPI-ISD 0311_111_NUBNSB for 0708_NUBNSB0726." xfId="1756" xr:uid="{00000000-0005-0000-0000-0000D4060000}"/>
    <cellStyle name="_KPI 11-12_Risk summary report.02.03_KPI-OCS 0311_KPI-ISD 0311_111_NUBNSB for 0708_Weekly report (MM) 0722" xfId="1757" xr:uid="{00000000-0005-0000-0000-0000D5060000}"/>
    <cellStyle name="_KPI 11-12_Risk summary report.02.03_KPI-OCS 0311_KPI-ISD 0311_111_NUBNSB for 0708_Weekly report (MM) 0812." xfId="1758" xr:uid="{00000000-0005-0000-0000-0000D6060000}"/>
    <cellStyle name="_KPI 11-12_Risk summary report.02.03_KPI-OCS 0311_NUBNSB for 0708" xfId="1759" xr:uid="{00000000-0005-0000-0000-0000D7060000}"/>
    <cellStyle name="_KPI 11-12_Risk summary report.02.03_KPI-OCS 0311_NUBNSB for 0708_Inventory 4 days 0802." xfId="1760" xr:uid="{00000000-0005-0000-0000-0000D8060000}"/>
    <cellStyle name="_KPI 11-12_Risk summary report.02.03_KPI-OCS 0311_NUBNSB for 0708_NUBNSB0726." xfId="1761" xr:uid="{00000000-0005-0000-0000-0000D9060000}"/>
    <cellStyle name="_KPI 11-12_Risk summary report.02.03_KPI-OCS 0311_NUBNSB for 0708_Weekly report (MM) 0722" xfId="1762" xr:uid="{00000000-0005-0000-0000-0000DA060000}"/>
    <cellStyle name="_KPI 11-12_Risk summary report.02.03_KPI-OCS 0311_NUBNSB for 0708_Weekly report (MM) 0812." xfId="1763" xr:uid="{00000000-0005-0000-0000-0000DB060000}"/>
    <cellStyle name="_KPI 11-12_Risk summary report.02.03_KPI-OCS 0318" xfId="1764" xr:uid="{00000000-0005-0000-0000-0000DC060000}"/>
    <cellStyle name="_KPI 11-12_Risk summary report.02.03_KPI-OCS 0318_NUBNSB for 0708" xfId="1765" xr:uid="{00000000-0005-0000-0000-0000DD060000}"/>
    <cellStyle name="_KPI 11-12_Risk summary report.02.03_KPI-OCS 0318_NUBNSB for 0708_Inventory 4 days 0802." xfId="1766" xr:uid="{00000000-0005-0000-0000-0000DE060000}"/>
    <cellStyle name="_KPI 11-12_Risk summary report.02.03_KPI-OCS 0318_NUBNSB for 0708_NUBNSB0726." xfId="1767" xr:uid="{00000000-0005-0000-0000-0000DF060000}"/>
    <cellStyle name="_KPI 11-12_Risk summary report.02.03_KPI-OCS 0318_NUBNSB for 0708_Weekly report (MM) 0722" xfId="1768" xr:uid="{00000000-0005-0000-0000-0000E0060000}"/>
    <cellStyle name="_KPI 11-12_Risk summary report.02.03_KPI-OCS 0318_NUBNSB for 0708_Weekly report (MM) 0812." xfId="1769" xr:uid="{00000000-0005-0000-0000-0000E1060000}"/>
    <cellStyle name="_KPI 11-12_Risk summary report.02.03_KPI-OCS 0325" xfId="1770" xr:uid="{00000000-0005-0000-0000-0000E2060000}"/>
    <cellStyle name="_KPI 11-12_Risk summary report.02.03_KPI-OCS 0325_NUBNSB for 0708" xfId="1771" xr:uid="{00000000-0005-0000-0000-0000E3060000}"/>
    <cellStyle name="_KPI 11-12_Risk summary report.02.03_KPI-OCS 0325_NUBNSB for 0708_Inventory 4 days 0802." xfId="1772" xr:uid="{00000000-0005-0000-0000-0000E4060000}"/>
    <cellStyle name="_KPI 11-12_Risk summary report.02.03_KPI-OCS 0325_NUBNSB for 0708_NUBNSB0726." xfId="1773" xr:uid="{00000000-0005-0000-0000-0000E5060000}"/>
    <cellStyle name="_KPI 11-12_Risk summary report.02.03_KPI-OCS 0325_NUBNSB for 0708_Weekly report (MM) 0722" xfId="1774" xr:uid="{00000000-0005-0000-0000-0000E6060000}"/>
    <cellStyle name="_KPI 11-12_Risk summary report.02.03_KPI-OCS 0325_NUBNSB for 0708_Weekly report (MM) 0812." xfId="1775" xr:uid="{00000000-0005-0000-0000-0000E7060000}"/>
    <cellStyle name="_KPI 11-12_Risk summary report.02.03_KPI-PPD 0331" xfId="1776" xr:uid="{00000000-0005-0000-0000-0000E8060000}"/>
    <cellStyle name="_KPI 11-12_Risk summary report.02.03_KPI-PPD 0331_NUBNSB for 0708" xfId="1777" xr:uid="{00000000-0005-0000-0000-0000E9060000}"/>
    <cellStyle name="_KPI 11-12_Risk summary report.02.03_KPI-PPD 0331_NUBNSB for 0708_Inventory 4 days 0802." xfId="1778" xr:uid="{00000000-0005-0000-0000-0000EA060000}"/>
    <cellStyle name="_KPI 11-12_Risk summary report.02.03_KPI-PPD 0331_NUBNSB for 0708_NUBNSB0726." xfId="1779" xr:uid="{00000000-0005-0000-0000-0000EB060000}"/>
    <cellStyle name="_KPI 11-12_Risk summary report.02.03_KPI-PPD 0331_NUBNSB for 0708_Weekly report (MM) 0722" xfId="1780" xr:uid="{00000000-0005-0000-0000-0000EC060000}"/>
    <cellStyle name="_KPI 11-12_Risk summary report.02.03_KPI-PPD 0331_NUBNSB for 0708_Weekly report (MM) 0812." xfId="1781" xr:uid="{00000000-0005-0000-0000-0000ED060000}"/>
    <cellStyle name="_KPI 11-12_Risk summary report.02.03_MUV 10th~17th Mar 13310001" xfId="1782" xr:uid="{00000000-0005-0000-0000-0000EE060000}"/>
    <cellStyle name="_KPI 11-12_Risk summary report.02.03_MUV 10th~17th Mar 13310001_NUBNSB for 0708" xfId="1783" xr:uid="{00000000-0005-0000-0000-0000EF060000}"/>
    <cellStyle name="_KPI 11-12_Risk summary report.02.03_MUV 10th~17th Mar 13310001_NUBNSB for 0708_Inventory 4 days 0802." xfId="1784" xr:uid="{00000000-0005-0000-0000-0000F0060000}"/>
    <cellStyle name="_KPI 11-12_Risk summary report.02.03_MUV 10th~17th Mar 13310001_NUBNSB for 0708_NUBNSB0726." xfId="1785" xr:uid="{00000000-0005-0000-0000-0000F1060000}"/>
    <cellStyle name="_KPI 11-12_Risk summary report.02.03_MUV 10th~17th Mar 13310001_NUBNSB for 0708_Weekly report (MM) 0722" xfId="1786" xr:uid="{00000000-0005-0000-0000-0000F2060000}"/>
    <cellStyle name="_KPI 11-12_Risk summary report.02.03_MUV 10th~17th Mar 13310001_NUBNSB for 0708_Weekly report (MM) 0812." xfId="1787" xr:uid="{00000000-0005-0000-0000-0000F3060000}"/>
    <cellStyle name="_KPI 11-12_Risk summary report.02.03_MUV 10th~17th Mar 13310001_OA IMD 04'05 Cost Review" xfId="1788" xr:uid="{00000000-0005-0000-0000-0000F4060000}"/>
    <cellStyle name="_KPI 11-12_Risk summary report.02.03_MUV 10th~17th Mar 13310001_OA IMD 04'05 Cost Review 0502" xfId="1789" xr:uid="{00000000-0005-0000-0000-0000F5060000}"/>
    <cellStyle name="_KPI 11-12_Risk summary report.02.03_MUV 10th~17th Mar 13310001_OA IMD 05'05 Cost Review" xfId="1790" xr:uid="{00000000-0005-0000-0000-0000F6060000}"/>
    <cellStyle name="_KPI 11-12_Risk summary report.02.03_MUV 10th~17th Mar 13310001_OA IMD 06'05 Cost Review" xfId="1791" xr:uid="{00000000-0005-0000-0000-0000F7060000}"/>
    <cellStyle name="_KPI 11-12_Risk summary report.02.03_MUV 10th~17th Mar 13310001_OA IMD 07'05 Cost Review" xfId="1792" xr:uid="{00000000-0005-0000-0000-0000F8060000}"/>
    <cellStyle name="_KPI 11-12_Risk summary report.02.03_MUV 10th~17th Mar 13310001_OA IMD 08'05 Cost Review" xfId="1793" xr:uid="{00000000-0005-0000-0000-0000F9060000}"/>
    <cellStyle name="_KPI 11-12_Risk summary report.02.03_MUV 17th~24th Mar 13310001" xfId="1794" xr:uid="{00000000-0005-0000-0000-0000FA060000}"/>
    <cellStyle name="_KPI 11-12_Risk summary report.02.03_MUV 17th~24th Mar 13310001_NUBNSB for 0708" xfId="1795" xr:uid="{00000000-0005-0000-0000-0000FB060000}"/>
    <cellStyle name="_KPI 11-12_Risk summary report.02.03_MUV 17th~24th Mar 13310001_NUBNSB for 0708_Inventory 4 days 0802." xfId="1796" xr:uid="{00000000-0005-0000-0000-0000FC060000}"/>
    <cellStyle name="_KPI 11-12_Risk summary report.02.03_MUV 17th~24th Mar 13310001_NUBNSB for 0708_NUBNSB0726." xfId="1797" xr:uid="{00000000-0005-0000-0000-0000FD060000}"/>
    <cellStyle name="_KPI 11-12_Risk summary report.02.03_MUV 17th~24th Mar 13310001_NUBNSB for 0708_Weekly report (MM) 0722" xfId="1798" xr:uid="{00000000-0005-0000-0000-0000FE060000}"/>
    <cellStyle name="_KPI 11-12_Risk summary report.02.03_MUV 17th~24th Mar 13310001_NUBNSB for 0708_Weekly report (MM) 0812." xfId="1799" xr:uid="{00000000-0005-0000-0000-0000FF060000}"/>
    <cellStyle name="_KPI 11-12_Risk summary report.02.03_muv 1st-7th" xfId="1800" xr:uid="{00000000-0005-0000-0000-000000070000}"/>
    <cellStyle name="_KPI 11-12_Risk summary report.02.03_muv 1st-7th_NUBNSB for 0708" xfId="1801" xr:uid="{00000000-0005-0000-0000-000001070000}"/>
    <cellStyle name="_KPI 11-12_Risk summary report.02.03_muv 1st-7th_NUBNSB for 0708_Inventory 4 days 0802." xfId="1802" xr:uid="{00000000-0005-0000-0000-000002070000}"/>
    <cellStyle name="_KPI 11-12_Risk summary report.02.03_muv 1st-7th_NUBNSB for 0708_NUBNSB0726." xfId="1803" xr:uid="{00000000-0005-0000-0000-000003070000}"/>
    <cellStyle name="_KPI 11-12_Risk summary report.02.03_muv 1st-7th_NUBNSB for 0708_Weekly report (MM) 0722" xfId="1804" xr:uid="{00000000-0005-0000-0000-000004070000}"/>
    <cellStyle name="_KPI 11-12_Risk summary report.02.03_muv 1st-7th_NUBNSB for 0708_Weekly report (MM) 0812." xfId="1805" xr:uid="{00000000-0005-0000-0000-000005070000}"/>
    <cellStyle name="_KPI 11-12_Risk summary report.02.03_NUB&amp;NSB" xfId="1806" xr:uid="{00000000-0005-0000-0000-000006070000}"/>
    <cellStyle name="_KPI 11-12_Risk summary report.02.03_NUB&amp;NSB_NUBNSB for 0708" xfId="1807" xr:uid="{00000000-0005-0000-0000-000007070000}"/>
    <cellStyle name="_KPI 11-12_Risk summary report.02.03_NUB&amp;NSB_NUBNSB for 0708_Inventory 4 days 0802." xfId="1808" xr:uid="{00000000-0005-0000-0000-000008070000}"/>
    <cellStyle name="_KPI 11-12_Risk summary report.02.03_NUB&amp;NSB_NUBNSB for 0708_NUBNSB0726." xfId="1809" xr:uid="{00000000-0005-0000-0000-000009070000}"/>
    <cellStyle name="_KPI 11-12_Risk summary report.02.03_NUB&amp;NSB_NUBNSB for 0708_Weekly report (MM) 0722" xfId="1810" xr:uid="{00000000-0005-0000-0000-00000A070000}"/>
    <cellStyle name="_KPI 11-12_Risk summary report.02.03_NUB&amp;NSB_NUBNSB for 0708_Weekly report (MM) 0812." xfId="1811" xr:uid="{00000000-0005-0000-0000-00000B070000}"/>
    <cellStyle name="_KPI 11-12_Risk summary report.02.03_NUBNSB for 0708" xfId="1812" xr:uid="{00000000-0005-0000-0000-00000C070000}"/>
    <cellStyle name="_KPI 11-12_Risk summary report.02.03_NUBNSB for 0708_Inventory 4 days 0802." xfId="1813" xr:uid="{00000000-0005-0000-0000-00000D070000}"/>
    <cellStyle name="_KPI 11-12_Risk summary report.02.03_NUBNSB for 0708_NUBNSB0726." xfId="1814" xr:uid="{00000000-0005-0000-0000-00000E070000}"/>
    <cellStyle name="_KPI 11-12_Risk summary report.02.03_NUBNSB for 0708_Weekly report (MM) 0722" xfId="1815" xr:uid="{00000000-0005-0000-0000-00000F070000}"/>
    <cellStyle name="_KPI 11-12_Risk summary report.02.03_NUBNSB for 0708_Weekly report (MM) 0812." xfId="1816" xr:uid="{00000000-0005-0000-0000-000010070000}"/>
    <cellStyle name="_KPI 11-12_Risk summary report.02.03_OA IMD 04'05 Cost Review" xfId="1817" xr:uid="{00000000-0005-0000-0000-000011070000}"/>
    <cellStyle name="_KPI 11-12_Risk summary report.02.03_OA IMD 04'05 Cost Review 0502" xfId="1818" xr:uid="{00000000-0005-0000-0000-000012070000}"/>
    <cellStyle name="_KPI 11-12_Risk summary report.02.03_OA IMD 05'05 Cost Review" xfId="1819" xr:uid="{00000000-0005-0000-0000-000013070000}"/>
    <cellStyle name="_KPI 11-12_Risk summary report.02.03_OA IMD 06'05 Cost Review" xfId="1820" xr:uid="{00000000-0005-0000-0000-000014070000}"/>
    <cellStyle name="_KPI 11-12_Risk summary report.02.03_OA IMD 07'05 Cost Review" xfId="1821" xr:uid="{00000000-0005-0000-0000-000015070000}"/>
    <cellStyle name="_KPI 11-12_Risk summary report.02.03_OA IMD 08'05 Cost Review" xfId="1822" xr:uid="{00000000-0005-0000-0000-000016070000}"/>
    <cellStyle name="_KPI 11-12_Risk summary report.02.03_WO Completion Status" xfId="1823" xr:uid="{00000000-0005-0000-0000-000017070000}"/>
    <cellStyle name="_KPI 11-12_Risk summary report.02.03_WO Completion Status_IPS_Slowing Moving_07.18-05" xfId="1824" xr:uid="{00000000-0005-0000-0000-000018070000}"/>
    <cellStyle name="_KPI 11-12_Risk summary report.02.03_WO Completion Status_IPS_Slowing Moving_07.18-05_Weekly report (MM) 0722" xfId="1825" xr:uid="{00000000-0005-0000-0000-000019070000}"/>
    <cellStyle name="_KPI 11-12_Risk summary report.02.03_WO Completion Status_IPS_Slowing Moving_07.18-05_Weekly report (MM) 0812." xfId="1826" xr:uid="{00000000-0005-0000-0000-00001A070000}"/>
    <cellStyle name="_KPI 11-12_Risk summary report.02.03_WO Completion Status_KPI-ISD 0311_111" xfId="1827" xr:uid="{00000000-0005-0000-0000-00001B070000}"/>
    <cellStyle name="_KPI 11-12_Risk summary report.02.03_WO Completion Status_KPI-ISD 0311_111_NUBNSB for 0708" xfId="1828" xr:uid="{00000000-0005-0000-0000-00001C070000}"/>
    <cellStyle name="_KPI 11-12_Risk summary report.02.03_WO Completion Status_KPI-ISD 0311_111_NUBNSB for 0708_Inventory 4 days 0802." xfId="1829" xr:uid="{00000000-0005-0000-0000-00001D070000}"/>
    <cellStyle name="_KPI 11-12_Risk summary report.02.03_WO Completion Status_KPI-ISD 0311_111_NUBNSB for 0708_NUBNSB0726." xfId="1830" xr:uid="{00000000-0005-0000-0000-00001E070000}"/>
    <cellStyle name="_KPI 11-12_Risk summary report.02.03_WO Completion Status_KPI-ISD 0311_111_NUBNSB for 0708_Weekly report (MM) 0722" xfId="1831" xr:uid="{00000000-0005-0000-0000-00001F070000}"/>
    <cellStyle name="_KPI 11-12_Risk summary report.02.03_WO Completion Status_KPI-ISD 0311_111_NUBNSB for 0708_Weekly report (MM) 0812." xfId="1832" xr:uid="{00000000-0005-0000-0000-000020070000}"/>
    <cellStyle name="_KPI 11-12_Risk summary report.02.03_WO Completion Status_NUBNSB for 0708" xfId="1833" xr:uid="{00000000-0005-0000-0000-000021070000}"/>
    <cellStyle name="_KPI 11-12_Risk summary report.02.03_WO Completion Status_NUBNSB for 0708_Inventory 4 days 0802." xfId="1834" xr:uid="{00000000-0005-0000-0000-000022070000}"/>
    <cellStyle name="_KPI 11-12_Risk summary report.02.03_WO Completion Status_NUBNSB for 0708_NUBNSB0726." xfId="1835" xr:uid="{00000000-0005-0000-0000-000023070000}"/>
    <cellStyle name="_KPI 11-12_Risk summary report.02.03_WO Completion Status_NUBNSB for 0708_Weekly report (MM) 0722" xfId="1836" xr:uid="{00000000-0005-0000-0000-000024070000}"/>
    <cellStyle name="_KPI 11-12_Risk summary report.02.03_WO Completion Status_NUBNSB for 0708_Weekly report (MM) 0812." xfId="1837" xr:uid="{00000000-0005-0000-0000-000025070000}"/>
    <cellStyle name="_KPI 11-12_Risk summary report.02.03_WO Completion Status_OA IMD 04'05 Cost Review" xfId="1838" xr:uid="{00000000-0005-0000-0000-000026070000}"/>
    <cellStyle name="_KPI 11-12_Risk summary report.02.03_WO Completion Status_OA IMD 04'05 Cost Review 0502" xfId="1839" xr:uid="{00000000-0005-0000-0000-000027070000}"/>
    <cellStyle name="_KPI 11-12_Risk summary report.02.03_WO Completion Status_OA IMD 05'05 Cost Review" xfId="1840" xr:uid="{00000000-0005-0000-0000-000028070000}"/>
    <cellStyle name="_KPI 11-12_Risk summary report.02.03_WO Completion Status_OA IMD 06'05 Cost Review" xfId="1841" xr:uid="{00000000-0005-0000-0000-000029070000}"/>
    <cellStyle name="_KPI 11-12_Risk summary report.02.03_WO Completion Status_OA IMD 07'05 Cost Review" xfId="1842" xr:uid="{00000000-0005-0000-0000-00002A070000}"/>
    <cellStyle name="_KPI 11-12_Risk summary report.02.03_WO Completion Status_OA IMD 08'05 Cost Review" xfId="1843" xr:uid="{00000000-0005-0000-0000-00002B070000}"/>
    <cellStyle name="_KPI 11-12_Risk summary report.02.03_WO Completion Status2" xfId="1844" xr:uid="{00000000-0005-0000-0000-00002C070000}"/>
    <cellStyle name="_KPI 11-12_Risk summary report.02.03_WO Completion Status2_IPS_Slowing Moving_07.18-05" xfId="1845" xr:uid="{00000000-0005-0000-0000-00002D070000}"/>
    <cellStyle name="_KPI 11-12_Risk summary report.02.03_WO Completion Status2_IPS_Slowing Moving_07.18-05_Weekly report (MM) 0722" xfId="1846" xr:uid="{00000000-0005-0000-0000-00002E070000}"/>
    <cellStyle name="_KPI 11-12_Risk summary report.02.03_WO Completion Status2_IPS_Slowing Moving_07.18-05_Weekly report (MM) 0812." xfId="1847" xr:uid="{00000000-0005-0000-0000-00002F070000}"/>
    <cellStyle name="_KPI 11-12_Risk summary report.02.03_WO Completion Status2_KPI-ISD 0311_111" xfId="1848" xr:uid="{00000000-0005-0000-0000-000030070000}"/>
    <cellStyle name="_KPI 11-12_Risk summary report.02.03_WO Completion Status2_KPI-ISD 0311_111_NUBNSB for 0708" xfId="1849" xr:uid="{00000000-0005-0000-0000-000031070000}"/>
    <cellStyle name="_KPI 11-12_Risk summary report.02.03_WO Completion Status2_KPI-ISD 0311_111_NUBNSB for 0708_Inventory 4 days 0802." xfId="1850" xr:uid="{00000000-0005-0000-0000-000032070000}"/>
    <cellStyle name="_KPI 11-12_Risk summary report.02.03_WO Completion Status2_KPI-ISD 0311_111_NUBNSB for 0708_NUBNSB0726." xfId="1851" xr:uid="{00000000-0005-0000-0000-000033070000}"/>
    <cellStyle name="_KPI 11-12_Risk summary report.02.03_WO Completion Status2_KPI-ISD 0311_111_NUBNSB for 0708_Weekly report (MM) 0722" xfId="1852" xr:uid="{00000000-0005-0000-0000-000034070000}"/>
    <cellStyle name="_KPI 11-12_Risk summary report.02.03_WO Completion Status2_KPI-ISD 0311_111_NUBNSB for 0708_Weekly report (MM) 0812." xfId="1853" xr:uid="{00000000-0005-0000-0000-000035070000}"/>
    <cellStyle name="_KPI 11-12_Risk summary report.02.03_WO Completion Status2_NUBNSB for 0708" xfId="1854" xr:uid="{00000000-0005-0000-0000-000036070000}"/>
    <cellStyle name="_KPI 11-12_Risk summary report.02.03_WO Completion Status2_NUBNSB for 0708_Inventory 4 days 0802." xfId="1855" xr:uid="{00000000-0005-0000-0000-000037070000}"/>
    <cellStyle name="_KPI 11-12_Risk summary report.02.03_WO Completion Status2_NUBNSB for 0708_NUBNSB0726." xfId="1856" xr:uid="{00000000-0005-0000-0000-000038070000}"/>
    <cellStyle name="_KPI 11-12_Risk summary report.02.03_WO Completion Status2_NUBNSB for 0708_Weekly report (MM) 0722" xfId="1857" xr:uid="{00000000-0005-0000-0000-000039070000}"/>
    <cellStyle name="_KPI 11-12_Risk summary report.02.03_WO Completion Status2_NUBNSB for 0708_Weekly report (MM) 0812." xfId="1858" xr:uid="{00000000-0005-0000-0000-00003A070000}"/>
    <cellStyle name="_KPI 11-12_Risk summary report.02.03_WO Completion Status2_OA IMD 04'05 Cost Review" xfId="1859" xr:uid="{00000000-0005-0000-0000-00003B070000}"/>
    <cellStyle name="_KPI 11-12_Risk summary report.02.03_WO Completion Status2_OA IMD 04'05 Cost Review 0502" xfId="1860" xr:uid="{00000000-0005-0000-0000-00003C070000}"/>
    <cellStyle name="_KPI 11-12_Risk summary report.02.03_WO Completion Status2_OA IMD 05'05 Cost Review" xfId="1861" xr:uid="{00000000-0005-0000-0000-00003D070000}"/>
    <cellStyle name="_KPI 11-12_Risk summary report.02.03_WO Completion Status2_OA IMD 06'05 Cost Review" xfId="1862" xr:uid="{00000000-0005-0000-0000-00003E070000}"/>
    <cellStyle name="_KPI 11-12_Risk summary report.02.03_WO Completion Status2_OA IMD 07'05 Cost Review" xfId="1863" xr:uid="{00000000-0005-0000-0000-00003F070000}"/>
    <cellStyle name="_KPI 11-12_Risk summary report.02.03_WO Completion Status2_OA IMD 08'05 Cost Review" xfId="1864" xr:uid="{00000000-0005-0000-0000-000040070000}"/>
    <cellStyle name="_KPI 11-12_Risk summary report_IPS_Slowing Moving_07.18-05" xfId="1865" xr:uid="{00000000-0005-0000-0000-000041070000}"/>
    <cellStyle name="_KPI 11-12_Risk summary report_IPS_Slowing Moving_07.18-05_Weekly report (MM) 0722" xfId="1866" xr:uid="{00000000-0005-0000-0000-000042070000}"/>
    <cellStyle name="_KPI 11-12_Risk summary report_IPS_Slowing Moving_07.18-05_Weekly report (MM) 0812." xfId="1867" xr:uid="{00000000-0005-0000-0000-000043070000}"/>
    <cellStyle name="_KPI 11-12_Risk summary report_KPI-ISD 0311_111" xfId="1868" xr:uid="{00000000-0005-0000-0000-000044070000}"/>
    <cellStyle name="_KPI 11-12_Risk summary report_KPI-ISD 0311_111_NUBNSB for 0708" xfId="1869" xr:uid="{00000000-0005-0000-0000-000045070000}"/>
    <cellStyle name="_KPI 11-12_Risk summary report_KPI-ISD 0311_111_NUBNSB for 0708_Inventory 4 days 0802." xfId="1870" xr:uid="{00000000-0005-0000-0000-000046070000}"/>
    <cellStyle name="_KPI 11-12_Risk summary report_KPI-ISD 0311_111_NUBNSB for 0708_NUBNSB0726." xfId="1871" xr:uid="{00000000-0005-0000-0000-000047070000}"/>
    <cellStyle name="_KPI 11-12_Risk summary report_KPI-ISD 0311_111_NUBNSB for 0708_Weekly report (MM) 0722" xfId="1872" xr:uid="{00000000-0005-0000-0000-000048070000}"/>
    <cellStyle name="_KPI 11-12_Risk summary report_KPI-ISD 0311_111_NUBNSB for 0708_Weekly report (MM) 0812." xfId="1873" xr:uid="{00000000-0005-0000-0000-000049070000}"/>
    <cellStyle name="_KPI 11-12_Risk summary report_NUBNSB for 0708" xfId="1874" xr:uid="{00000000-0005-0000-0000-00004A070000}"/>
    <cellStyle name="_KPI 11-12_Risk summary report_NUBNSB for 0708_Inventory 4 days 0802." xfId="1875" xr:uid="{00000000-0005-0000-0000-00004B070000}"/>
    <cellStyle name="_KPI 11-12_Risk summary report_NUBNSB for 0708_NUBNSB0726." xfId="1876" xr:uid="{00000000-0005-0000-0000-00004C070000}"/>
    <cellStyle name="_KPI 11-12_Risk summary report_NUBNSB for 0708_Weekly report (MM) 0722" xfId="1877" xr:uid="{00000000-0005-0000-0000-00004D070000}"/>
    <cellStyle name="_KPI 11-12_Risk summary report_NUBNSB for 0708_Weekly report (MM) 0812." xfId="1878" xr:uid="{00000000-0005-0000-0000-00004E070000}"/>
    <cellStyle name="_KPI 11-12_Risk summary report_OA IMD 04'05 Cost Review" xfId="1879" xr:uid="{00000000-0005-0000-0000-00004F070000}"/>
    <cellStyle name="_KPI 11-12_Risk summary report_OA IMD 04'05 Cost Review 0502" xfId="1880" xr:uid="{00000000-0005-0000-0000-000050070000}"/>
    <cellStyle name="_KPI 11-12_Risk summary report_OA IMD 05'05 Cost Review" xfId="1881" xr:uid="{00000000-0005-0000-0000-000051070000}"/>
    <cellStyle name="_KPI 11-12_Risk summary report_OA IMD 06'05 Cost Review" xfId="1882" xr:uid="{00000000-0005-0000-0000-000052070000}"/>
    <cellStyle name="_KPI 11-12_Risk summary report_OA IMD 07'05 Cost Review" xfId="1883" xr:uid="{00000000-0005-0000-0000-000053070000}"/>
    <cellStyle name="_KPI 11-12_Risk summary report_OA IMD 08'05 Cost Review" xfId="1884" xr:uid="{00000000-0005-0000-0000-000054070000}"/>
    <cellStyle name="_KPI 11-12_Risk summary report_Risk summary report.02.03" xfId="1885" xr:uid="{00000000-0005-0000-0000-000055070000}"/>
    <cellStyle name="_KPI 11-12_Risk summary report_Risk summary report.02.03_IPS_Slowing Moving_07.18-05" xfId="1886" xr:uid="{00000000-0005-0000-0000-000056070000}"/>
    <cellStyle name="_KPI 11-12_Risk summary report_Risk summary report.02.03_IPS_Slowing Moving_07.18-05_Weekly report (MM) 0722" xfId="1887" xr:uid="{00000000-0005-0000-0000-000057070000}"/>
    <cellStyle name="_KPI 11-12_Risk summary report_Risk summary report.02.03_IPS_Slowing Moving_07.18-05_Weekly report (MM) 0812." xfId="1888" xr:uid="{00000000-0005-0000-0000-000058070000}"/>
    <cellStyle name="_KPI 11-12_Risk summary report_Risk summary report.02.03_ISD  Slow moving_03.31.051" xfId="1889" xr:uid="{00000000-0005-0000-0000-000059070000}"/>
    <cellStyle name="_KPI 11-12_Risk summary report_Risk summary report.02.03_ISD  Slow moving_03.31.051_NUBNSB for 0708" xfId="1890" xr:uid="{00000000-0005-0000-0000-00005A070000}"/>
    <cellStyle name="_KPI 11-12_Risk summary report_Risk summary report.02.03_ISD  Slow moving_03.31.051_NUBNSB for 0708_Inventory 4 days 0802." xfId="1891" xr:uid="{00000000-0005-0000-0000-00005B070000}"/>
    <cellStyle name="_KPI 11-12_Risk summary report_Risk summary report.02.03_ISD  Slow moving_03.31.051_NUBNSB for 0708_NUBNSB0726." xfId="1892" xr:uid="{00000000-0005-0000-0000-00005C070000}"/>
    <cellStyle name="_KPI 11-12_Risk summary report_Risk summary report.02.03_ISD  Slow moving_03.31.051_NUBNSB for 0708_Weekly report (MM) 0722" xfId="1893" xr:uid="{00000000-0005-0000-0000-00005D070000}"/>
    <cellStyle name="_KPI 11-12_Risk summary report_Risk summary report.02.03_ISD  Slow moving_03.31.051_NUBNSB for 0708_Weekly report (MM) 0812." xfId="1894" xr:uid="{00000000-0005-0000-0000-00005E070000}"/>
    <cellStyle name="_KPI 11-12_Risk summary report_Risk summary report.02.03_KPI-ISD 03311" xfId="1895" xr:uid="{00000000-0005-0000-0000-00005F070000}"/>
    <cellStyle name="_KPI 11-12_Risk summary report_Risk summary report.02.03_KPI-ISD 03311_NUBNSB for 0708" xfId="1896" xr:uid="{00000000-0005-0000-0000-000060070000}"/>
    <cellStyle name="_KPI 11-12_Risk summary report_Risk summary report.02.03_KPI-ISD 03311_NUBNSB for 0708_Inventory 4 days 0802." xfId="1897" xr:uid="{00000000-0005-0000-0000-000061070000}"/>
    <cellStyle name="_KPI 11-12_Risk summary report_Risk summary report.02.03_KPI-ISD 03311_NUBNSB for 0708_NUBNSB0726." xfId="1898" xr:uid="{00000000-0005-0000-0000-000062070000}"/>
    <cellStyle name="_KPI 11-12_Risk summary report_Risk summary report.02.03_KPI-ISD 03311_NUBNSB for 0708_Weekly report (MM) 0722" xfId="1899" xr:uid="{00000000-0005-0000-0000-000063070000}"/>
    <cellStyle name="_KPI 11-12_Risk summary report_Risk summary report.02.03_KPI-ISD 03311_NUBNSB for 0708_Weekly report (MM) 0812." xfId="1900" xr:uid="{00000000-0005-0000-0000-000064070000}"/>
    <cellStyle name="_KPI 11-12_Risk summary report_Risk summary report.02.03_KPI-ISD 033111" xfId="1901" xr:uid="{00000000-0005-0000-0000-000065070000}"/>
    <cellStyle name="_KPI 11-12_Risk summary report_Risk summary report.02.03_KPI-ISD 033111_NUBNSB for 0708" xfId="1902" xr:uid="{00000000-0005-0000-0000-000066070000}"/>
    <cellStyle name="_KPI 11-12_Risk summary report_Risk summary report.02.03_KPI-ISD 033111_NUBNSB for 0708_Inventory 4 days 0802." xfId="1903" xr:uid="{00000000-0005-0000-0000-000067070000}"/>
    <cellStyle name="_KPI 11-12_Risk summary report_Risk summary report.02.03_KPI-ISD 033111_NUBNSB for 0708_NUBNSB0726." xfId="1904" xr:uid="{00000000-0005-0000-0000-000068070000}"/>
    <cellStyle name="_KPI 11-12_Risk summary report_Risk summary report.02.03_KPI-ISD 033111_NUBNSB for 0708_Weekly report (MM) 0722" xfId="1905" xr:uid="{00000000-0005-0000-0000-000069070000}"/>
    <cellStyle name="_KPI 11-12_Risk summary report_Risk summary report.02.03_KPI-ISD 033111_NUBNSB for 0708_Weekly report (MM) 0812." xfId="1906" xr:uid="{00000000-0005-0000-0000-00006A070000}"/>
    <cellStyle name="_KPI 11-12_Risk summary report_Risk summary report.02.03_KPI-OCS 0218" xfId="1907" xr:uid="{00000000-0005-0000-0000-00006B070000}"/>
    <cellStyle name="_KPI 11-12_Risk summary report_Risk summary report.02.03_KPI-OCS 0218_1" xfId="1908" xr:uid="{00000000-0005-0000-0000-00006C070000}"/>
    <cellStyle name="_KPI 11-12_Risk summary report_Risk summary report.02.03_KPI-OCS 0218_1_IPS_Slowing Moving_07.18-05" xfId="1909" xr:uid="{00000000-0005-0000-0000-00006D070000}"/>
    <cellStyle name="_KPI 11-12_Risk summary report_Risk summary report.02.03_KPI-OCS 0218_1_IPS_Slowing Moving_07.18-05_Weekly report (MM) 0722" xfId="1910" xr:uid="{00000000-0005-0000-0000-00006E070000}"/>
    <cellStyle name="_KPI 11-12_Risk summary report_Risk summary report.02.03_KPI-OCS 0218_1_IPS_Slowing Moving_07.18-05_Weekly report (MM) 0812." xfId="1911" xr:uid="{00000000-0005-0000-0000-00006F070000}"/>
    <cellStyle name="_KPI 11-12_Risk summary report_Risk summary report.02.03_KPI-OCS 0218_1_KPI-ISD 0311_111" xfId="1912" xr:uid="{00000000-0005-0000-0000-000070070000}"/>
    <cellStyle name="_KPI 11-12_Risk summary report_Risk summary report.02.03_KPI-OCS 0218_1_KPI-ISD 0311_111_NUBNSB for 0708" xfId="1913" xr:uid="{00000000-0005-0000-0000-000071070000}"/>
    <cellStyle name="_KPI 11-12_Risk summary report_Risk summary report.02.03_KPI-OCS 0218_1_KPI-ISD 0311_111_NUBNSB for 0708_Inventory 4 days 0802." xfId="1914" xr:uid="{00000000-0005-0000-0000-000072070000}"/>
    <cellStyle name="_KPI 11-12_Risk summary report_Risk summary report.02.03_KPI-OCS 0218_1_KPI-ISD 0311_111_NUBNSB for 0708_NUBNSB0726." xfId="1915" xr:uid="{00000000-0005-0000-0000-000073070000}"/>
    <cellStyle name="_KPI 11-12_Risk summary report_Risk summary report.02.03_KPI-OCS 0218_1_KPI-ISD 0311_111_NUBNSB for 0708_Weekly report (MM) 0722" xfId="1916" xr:uid="{00000000-0005-0000-0000-000074070000}"/>
    <cellStyle name="_KPI 11-12_Risk summary report_Risk summary report.02.03_KPI-OCS 0218_1_KPI-ISD 0311_111_NUBNSB for 0708_Weekly report (MM) 0812." xfId="1917" xr:uid="{00000000-0005-0000-0000-000075070000}"/>
    <cellStyle name="_KPI 11-12_Risk summary report_Risk summary report.02.03_KPI-OCS 0218_1_NUBNSB for 0708" xfId="1918" xr:uid="{00000000-0005-0000-0000-000076070000}"/>
    <cellStyle name="_KPI 11-12_Risk summary report_Risk summary report.02.03_KPI-OCS 0218_1_NUBNSB for 0708_Inventory 4 days 0802." xfId="1919" xr:uid="{00000000-0005-0000-0000-000077070000}"/>
    <cellStyle name="_KPI 11-12_Risk summary report_Risk summary report.02.03_KPI-OCS 0218_1_NUBNSB for 0708_NUBNSB0726." xfId="1920" xr:uid="{00000000-0005-0000-0000-000078070000}"/>
    <cellStyle name="_KPI 11-12_Risk summary report_Risk summary report.02.03_KPI-OCS 0218_1_NUBNSB for 0708_Weekly report (MM) 0722" xfId="1921" xr:uid="{00000000-0005-0000-0000-000079070000}"/>
    <cellStyle name="_KPI 11-12_Risk summary report_Risk summary report.02.03_KPI-OCS 0218_1_NUBNSB for 0708_Weekly report (MM) 0812." xfId="1922" xr:uid="{00000000-0005-0000-0000-00007A070000}"/>
    <cellStyle name="_KPI 11-12_Risk summary report_Risk summary report.02.03_KPI-OCS 0218_1_OA IMD 04'05 Cost Review" xfId="1923" xr:uid="{00000000-0005-0000-0000-00007B070000}"/>
    <cellStyle name="_KPI 11-12_Risk summary report_Risk summary report.02.03_KPI-OCS 0218_1_OA IMD 04'05 Cost Review 0502" xfId="1924" xr:uid="{00000000-0005-0000-0000-00007C070000}"/>
    <cellStyle name="_KPI 11-12_Risk summary report_Risk summary report.02.03_KPI-OCS 0218_1_OA IMD 05'05 Cost Review" xfId="1925" xr:uid="{00000000-0005-0000-0000-00007D070000}"/>
    <cellStyle name="_KPI 11-12_Risk summary report_Risk summary report.02.03_KPI-OCS 0218_1_OA IMD 06'05 Cost Review" xfId="1926" xr:uid="{00000000-0005-0000-0000-00007E070000}"/>
    <cellStyle name="_KPI 11-12_Risk summary report_Risk summary report.02.03_KPI-OCS 0218_1_OA IMD 07'05 Cost Review" xfId="1927" xr:uid="{00000000-0005-0000-0000-00007F070000}"/>
    <cellStyle name="_KPI 11-12_Risk summary report_Risk summary report.02.03_KPI-OCS 0218_1_OA IMD 08'05 Cost Review" xfId="1928" xr:uid="{00000000-0005-0000-0000-000080070000}"/>
    <cellStyle name="_KPI 11-12_Risk summary report_Risk summary report.02.03_KPI-OCS 0218_IPS_Slowing Moving_07.18-05" xfId="1929" xr:uid="{00000000-0005-0000-0000-000081070000}"/>
    <cellStyle name="_KPI 11-12_Risk summary report_Risk summary report.02.03_KPI-OCS 0218_IPS_Slowing Moving_07.18-05_Weekly report (MM) 0722" xfId="1930" xr:uid="{00000000-0005-0000-0000-000082070000}"/>
    <cellStyle name="_KPI 11-12_Risk summary report_Risk summary report.02.03_KPI-OCS 0218_IPS_Slowing Moving_07.18-05_Weekly report (MM) 0812." xfId="1931" xr:uid="{00000000-0005-0000-0000-000083070000}"/>
    <cellStyle name="_KPI 11-12_Risk summary report_Risk summary report.02.03_KPI-OCS 0218_KPI-ISD 0311_111" xfId="1932" xr:uid="{00000000-0005-0000-0000-000084070000}"/>
    <cellStyle name="_KPI 11-12_Risk summary report_Risk summary report.02.03_KPI-OCS 0218_KPI-ISD 0311_111_NUBNSB for 0708" xfId="1933" xr:uid="{00000000-0005-0000-0000-000085070000}"/>
    <cellStyle name="_KPI 11-12_Risk summary report_Risk summary report.02.03_KPI-OCS 0218_KPI-ISD 0311_111_NUBNSB for 0708_Inventory 4 days 0802." xfId="1934" xr:uid="{00000000-0005-0000-0000-000086070000}"/>
    <cellStyle name="_KPI 11-12_Risk summary report_Risk summary report.02.03_KPI-OCS 0218_KPI-ISD 0311_111_NUBNSB for 0708_NUBNSB0726." xfId="1935" xr:uid="{00000000-0005-0000-0000-000087070000}"/>
    <cellStyle name="_KPI 11-12_Risk summary report_Risk summary report.02.03_KPI-OCS 0218_KPI-ISD 0311_111_NUBNSB for 0708_Weekly report (MM) 0722" xfId="1936" xr:uid="{00000000-0005-0000-0000-000088070000}"/>
    <cellStyle name="_KPI 11-12_Risk summary report_Risk summary report.02.03_KPI-OCS 0218_KPI-ISD 0311_111_NUBNSB for 0708_Weekly report (MM) 0812." xfId="1937" xr:uid="{00000000-0005-0000-0000-000089070000}"/>
    <cellStyle name="_KPI 11-12_Risk summary report_Risk summary report.02.03_KPI-OCS 0218_NUBNSB for 0708" xfId="1938" xr:uid="{00000000-0005-0000-0000-00008A070000}"/>
    <cellStyle name="_KPI 11-12_Risk summary report_Risk summary report.02.03_KPI-OCS 0218_NUBNSB for 0708_Inventory 4 days 0802." xfId="1939" xr:uid="{00000000-0005-0000-0000-00008B070000}"/>
    <cellStyle name="_KPI 11-12_Risk summary report_Risk summary report.02.03_KPI-OCS 0218_NUBNSB for 0708_NUBNSB0726." xfId="1940" xr:uid="{00000000-0005-0000-0000-00008C070000}"/>
    <cellStyle name="_KPI 11-12_Risk summary report_Risk summary report.02.03_KPI-OCS 0218_NUBNSB for 0708_Weekly report (MM) 0722" xfId="1941" xr:uid="{00000000-0005-0000-0000-00008D070000}"/>
    <cellStyle name="_KPI 11-12_Risk summary report_Risk summary report.02.03_KPI-OCS 0218_NUBNSB for 0708_Weekly report (MM) 0812." xfId="1942" xr:uid="{00000000-0005-0000-0000-00008E070000}"/>
    <cellStyle name="_KPI 11-12_Risk summary report_Risk summary report.02.03_KPI-OCS 0218_OA IMD 04'05 Cost Review" xfId="1943" xr:uid="{00000000-0005-0000-0000-00008F070000}"/>
    <cellStyle name="_KPI 11-12_Risk summary report_Risk summary report.02.03_KPI-OCS 0218_OA IMD 04'05 Cost Review 0502" xfId="1944" xr:uid="{00000000-0005-0000-0000-000090070000}"/>
    <cellStyle name="_KPI 11-12_Risk summary report_Risk summary report.02.03_KPI-OCS 0218_OA IMD 05'05 Cost Review" xfId="1945" xr:uid="{00000000-0005-0000-0000-000091070000}"/>
    <cellStyle name="_KPI 11-12_Risk summary report_Risk summary report.02.03_KPI-OCS 0218_OA IMD 06'05 Cost Review" xfId="1946" xr:uid="{00000000-0005-0000-0000-000092070000}"/>
    <cellStyle name="_KPI 11-12_Risk summary report_Risk summary report.02.03_KPI-OCS 0218_OA IMD 07'05 Cost Review" xfId="1947" xr:uid="{00000000-0005-0000-0000-000093070000}"/>
    <cellStyle name="_KPI 11-12_Risk summary report_Risk summary report.02.03_KPI-OCS 0218_OA IMD 08'05 Cost Review" xfId="1948" xr:uid="{00000000-0005-0000-0000-000094070000}"/>
    <cellStyle name="_KPI 11-12_Risk summary report_Risk summary report.02.03_KPI-OCS 0225" xfId="1949" xr:uid="{00000000-0005-0000-0000-000095070000}"/>
    <cellStyle name="_KPI 11-12_Risk summary report_Risk summary report.02.03_KPI-OCS 0225_IPS_Slowing Moving_07.18-05" xfId="1950" xr:uid="{00000000-0005-0000-0000-000096070000}"/>
    <cellStyle name="_KPI 11-12_Risk summary report_Risk summary report.02.03_KPI-OCS 0225_IPS_Slowing Moving_07.18-05_Weekly report (MM) 0722" xfId="1951" xr:uid="{00000000-0005-0000-0000-000097070000}"/>
    <cellStyle name="_KPI 11-12_Risk summary report_Risk summary report.02.03_KPI-OCS 0225_IPS_Slowing Moving_07.18-05_Weekly report (MM) 0812." xfId="1952" xr:uid="{00000000-0005-0000-0000-000098070000}"/>
    <cellStyle name="_KPI 11-12_Risk summary report_Risk summary report.02.03_KPI-OCS 0225_KPI-ISD 0311_111" xfId="1953" xr:uid="{00000000-0005-0000-0000-000099070000}"/>
    <cellStyle name="_KPI 11-12_Risk summary report_Risk summary report.02.03_KPI-OCS 0225_KPI-ISD 0311_111_NUBNSB for 0708" xfId="1954" xr:uid="{00000000-0005-0000-0000-00009A070000}"/>
    <cellStyle name="_KPI 11-12_Risk summary report_Risk summary report.02.03_KPI-OCS 0225_KPI-ISD 0311_111_NUBNSB for 0708_Inventory 4 days 0802." xfId="1955" xr:uid="{00000000-0005-0000-0000-00009B070000}"/>
    <cellStyle name="_KPI 11-12_Risk summary report_Risk summary report.02.03_KPI-OCS 0225_KPI-ISD 0311_111_NUBNSB for 0708_NUBNSB0726." xfId="1956" xr:uid="{00000000-0005-0000-0000-00009C070000}"/>
    <cellStyle name="_KPI 11-12_Risk summary report_Risk summary report.02.03_KPI-OCS 0225_KPI-ISD 0311_111_NUBNSB for 0708_Weekly report (MM) 0722" xfId="1957" xr:uid="{00000000-0005-0000-0000-00009D070000}"/>
    <cellStyle name="_KPI 11-12_Risk summary report_Risk summary report.02.03_KPI-OCS 0225_KPI-ISD 0311_111_NUBNSB for 0708_Weekly report (MM) 0812." xfId="1958" xr:uid="{00000000-0005-0000-0000-00009E070000}"/>
    <cellStyle name="_KPI 11-12_Risk summary report_Risk summary report.02.03_KPI-OCS 0225_NUBNSB for 0708" xfId="1959" xr:uid="{00000000-0005-0000-0000-00009F070000}"/>
    <cellStyle name="_KPI 11-12_Risk summary report_Risk summary report.02.03_KPI-OCS 0225_NUBNSB for 0708_Inventory 4 days 0802." xfId="1960" xr:uid="{00000000-0005-0000-0000-0000A0070000}"/>
    <cellStyle name="_KPI 11-12_Risk summary report_Risk summary report.02.03_KPI-OCS 0225_NUBNSB for 0708_NUBNSB0726." xfId="1961" xr:uid="{00000000-0005-0000-0000-0000A1070000}"/>
    <cellStyle name="_KPI 11-12_Risk summary report_Risk summary report.02.03_KPI-OCS 0225_NUBNSB for 0708_Weekly report (MM) 0722" xfId="1962" xr:uid="{00000000-0005-0000-0000-0000A2070000}"/>
    <cellStyle name="_KPI 11-12_Risk summary report_Risk summary report.02.03_KPI-OCS 0225_NUBNSB for 0708_Weekly report (MM) 0812." xfId="1963" xr:uid="{00000000-0005-0000-0000-0000A3070000}"/>
    <cellStyle name="_KPI 11-12_Risk summary report_Risk summary report.02.03_KPI-OCS 0225_OA IMD 04'05 Cost Review" xfId="1964" xr:uid="{00000000-0005-0000-0000-0000A4070000}"/>
    <cellStyle name="_KPI 11-12_Risk summary report_Risk summary report.02.03_KPI-OCS 0225_OA IMD 04'05 Cost Review 0502" xfId="1965" xr:uid="{00000000-0005-0000-0000-0000A5070000}"/>
    <cellStyle name="_KPI 11-12_Risk summary report_Risk summary report.02.03_KPI-OCS 0225_OA IMD 05'05 Cost Review" xfId="1966" xr:uid="{00000000-0005-0000-0000-0000A6070000}"/>
    <cellStyle name="_KPI 11-12_Risk summary report_Risk summary report.02.03_KPI-OCS 0225_OA IMD 06'05 Cost Review" xfId="1967" xr:uid="{00000000-0005-0000-0000-0000A7070000}"/>
    <cellStyle name="_KPI 11-12_Risk summary report_Risk summary report.02.03_KPI-OCS 0225_OA IMD 07'05 Cost Review" xfId="1968" xr:uid="{00000000-0005-0000-0000-0000A8070000}"/>
    <cellStyle name="_KPI 11-12_Risk summary report_Risk summary report.02.03_KPI-OCS 0225_OA IMD 08'05 Cost Review" xfId="1969" xr:uid="{00000000-0005-0000-0000-0000A9070000}"/>
    <cellStyle name="_KPI 11-12_Risk summary report_Risk summary report.02.03_KPI-OCS 0304" xfId="1970" xr:uid="{00000000-0005-0000-0000-0000AA070000}"/>
    <cellStyle name="_KPI 11-12_Risk summary report_Risk summary report.02.03_KPI-OCS 0304_111" xfId="1971" xr:uid="{00000000-0005-0000-0000-0000AB070000}"/>
    <cellStyle name="_KPI 11-12_Risk summary report_Risk summary report.02.03_KPI-OCS 0304_111_IPS_Slowing Moving_07.18-05" xfId="1972" xr:uid="{00000000-0005-0000-0000-0000AC070000}"/>
    <cellStyle name="_KPI 11-12_Risk summary report_Risk summary report.02.03_KPI-OCS 0304_111_IPS_Slowing Moving_07.18-05_Weekly report (MM) 0722" xfId="1973" xr:uid="{00000000-0005-0000-0000-0000AD070000}"/>
    <cellStyle name="_KPI 11-12_Risk summary report_Risk summary report.02.03_KPI-OCS 0304_111_IPS_Slowing Moving_07.18-05_Weekly report (MM) 0812." xfId="1974" xr:uid="{00000000-0005-0000-0000-0000AE070000}"/>
    <cellStyle name="_KPI 11-12_Risk summary report_Risk summary report.02.03_KPI-OCS 0304_111_KPI-ISD 0311_111" xfId="1975" xr:uid="{00000000-0005-0000-0000-0000AF070000}"/>
    <cellStyle name="_KPI 11-12_Risk summary report_Risk summary report.02.03_KPI-OCS 0304_111_KPI-ISD 0311_111_NUBNSB for 0708" xfId="1976" xr:uid="{00000000-0005-0000-0000-0000B0070000}"/>
    <cellStyle name="_KPI 11-12_Risk summary report_Risk summary report.02.03_KPI-OCS 0304_111_KPI-ISD 0311_111_NUBNSB for 0708_Inventory 4 days 0802." xfId="1977" xr:uid="{00000000-0005-0000-0000-0000B1070000}"/>
    <cellStyle name="_KPI 11-12_Risk summary report_Risk summary report.02.03_KPI-OCS 0304_111_KPI-ISD 0311_111_NUBNSB for 0708_NUBNSB0726." xfId="1978" xr:uid="{00000000-0005-0000-0000-0000B2070000}"/>
    <cellStyle name="_KPI 11-12_Risk summary report_Risk summary report.02.03_KPI-OCS 0304_111_KPI-ISD 0311_111_NUBNSB for 0708_Weekly report (MM) 0722" xfId="1979" xr:uid="{00000000-0005-0000-0000-0000B3070000}"/>
    <cellStyle name="_KPI 11-12_Risk summary report_Risk summary report.02.03_KPI-OCS 0304_111_KPI-ISD 0311_111_NUBNSB for 0708_Weekly report (MM) 0812." xfId="1980" xr:uid="{00000000-0005-0000-0000-0000B4070000}"/>
    <cellStyle name="_KPI 11-12_Risk summary report_Risk summary report.02.03_KPI-OCS 0304_111_NUBNSB for 0708" xfId="1981" xr:uid="{00000000-0005-0000-0000-0000B5070000}"/>
    <cellStyle name="_KPI 11-12_Risk summary report_Risk summary report.02.03_KPI-OCS 0304_111_NUBNSB for 0708_Inventory 4 days 0802." xfId="1982" xr:uid="{00000000-0005-0000-0000-0000B6070000}"/>
    <cellStyle name="_KPI 11-12_Risk summary report_Risk summary report.02.03_KPI-OCS 0304_111_NUBNSB for 0708_NUBNSB0726." xfId="1983" xr:uid="{00000000-0005-0000-0000-0000B7070000}"/>
    <cellStyle name="_KPI 11-12_Risk summary report_Risk summary report.02.03_KPI-OCS 0304_111_NUBNSB for 0708_Weekly report (MM) 0722" xfId="1984" xr:uid="{00000000-0005-0000-0000-0000B8070000}"/>
    <cellStyle name="_KPI 11-12_Risk summary report_Risk summary report.02.03_KPI-OCS 0304_111_NUBNSB for 0708_Weekly report (MM) 0812." xfId="1985" xr:uid="{00000000-0005-0000-0000-0000B9070000}"/>
    <cellStyle name="_KPI 11-12_Risk summary report_Risk summary report.02.03_KPI-OCS 0304_111_OA IMD 04'05 Cost Review" xfId="1986" xr:uid="{00000000-0005-0000-0000-0000BA070000}"/>
    <cellStyle name="_KPI 11-12_Risk summary report_Risk summary report.02.03_KPI-OCS 0304_111_OA IMD 04'05 Cost Review 0502" xfId="1987" xr:uid="{00000000-0005-0000-0000-0000BB070000}"/>
    <cellStyle name="_KPI 11-12_Risk summary report_Risk summary report.02.03_KPI-OCS 0304_111_OA IMD 05'05 Cost Review" xfId="1988" xr:uid="{00000000-0005-0000-0000-0000BC070000}"/>
    <cellStyle name="_KPI 11-12_Risk summary report_Risk summary report.02.03_KPI-OCS 0304_111_OA IMD 06'05 Cost Review" xfId="1989" xr:uid="{00000000-0005-0000-0000-0000BD070000}"/>
    <cellStyle name="_KPI 11-12_Risk summary report_Risk summary report.02.03_KPI-OCS 0304_111_OA IMD 07'05 Cost Review" xfId="1990" xr:uid="{00000000-0005-0000-0000-0000BE070000}"/>
    <cellStyle name="_KPI 11-12_Risk summary report_Risk summary report.02.03_KPI-OCS 0304_111_OA IMD 08'05 Cost Review" xfId="1991" xr:uid="{00000000-0005-0000-0000-0000BF070000}"/>
    <cellStyle name="_KPI 11-12_Risk summary report_Risk summary report.02.03_KPI-OCS 0304_IPS_Slowing Moving_07.18-05" xfId="1992" xr:uid="{00000000-0005-0000-0000-0000C0070000}"/>
    <cellStyle name="_KPI 11-12_Risk summary report_Risk summary report.02.03_KPI-OCS 0304_IPS_Slowing Moving_07.18-05_Weekly report (MM) 0722" xfId="1993" xr:uid="{00000000-0005-0000-0000-0000C1070000}"/>
    <cellStyle name="_KPI 11-12_Risk summary report_Risk summary report.02.03_KPI-OCS 0304_IPS_Slowing Moving_07.18-05_Weekly report (MM) 0812." xfId="1994" xr:uid="{00000000-0005-0000-0000-0000C2070000}"/>
    <cellStyle name="_KPI 11-12_Risk summary report_Risk summary report.02.03_KPI-OCS 0304_KPI-ISD 0311_111" xfId="1995" xr:uid="{00000000-0005-0000-0000-0000C3070000}"/>
    <cellStyle name="_KPI 11-12_Risk summary report_Risk summary report.02.03_KPI-OCS 0304_KPI-ISD 0311_111_NUBNSB for 0708" xfId="1996" xr:uid="{00000000-0005-0000-0000-0000C4070000}"/>
    <cellStyle name="_KPI 11-12_Risk summary report_Risk summary report.02.03_KPI-OCS 0304_KPI-ISD 0311_111_NUBNSB for 0708_Inventory 4 days 0802." xfId="1997" xr:uid="{00000000-0005-0000-0000-0000C5070000}"/>
    <cellStyle name="_KPI 11-12_Risk summary report_Risk summary report.02.03_KPI-OCS 0304_KPI-ISD 0311_111_NUBNSB for 0708_NUBNSB0726." xfId="1998" xr:uid="{00000000-0005-0000-0000-0000C6070000}"/>
    <cellStyle name="_KPI 11-12_Risk summary report_Risk summary report.02.03_KPI-OCS 0304_KPI-ISD 0311_111_NUBNSB for 0708_Weekly report (MM) 0722" xfId="1999" xr:uid="{00000000-0005-0000-0000-0000C7070000}"/>
    <cellStyle name="_KPI 11-12_Risk summary report_Risk summary report.02.03_KPI-OCS 0304_KPI-ISD 0311_111_NUBNSB for 0708_Weekly report (MM) 0812." xfId="2000" xr:uid="{00000000-0005-0000-0000-0000C8070000}"/>
    <cellStyle name="_KPI 11-12_Risk summary report_Risk summary report.02.03_KPI-OCS 0304_NUBNSB for 0708" xfId="2001" xr:uid="{00000000-0005-0000-0000-0000C9070000}"/>
    <cellStyle name="_KPI 11-12_Risk summary report_Risk summary report.02.03_KPI-OCS 0304_NUBNSB for 0708_Inventory 4 days 0802." xfId="2002" xr:uid="{00000000-0005-0000-0000-0000CA070000}"/>
    <cellStyle name="_KPI 11-12_Risk summary report_Risk summary report.02.03_KPI-OCS 0304_NUBNSB for 0708_NUBNSB0726." xfId="2003" xr:uid="{00000000-0005-0000-0000-0000CB070000}"/>
    <cellStyle name="_KPI 11-12_Risk summary report_Risk summary report.02.03_KPI-OCS 0304_NUBNSB for 0708_Weekly report (MM) 0722" xfId="2004" xr:uid="{00000000-0005-0000-0000-0000CC070000}"/>
    <cellStyle name="_KPI 11-12_Risk summary report_Risk summary report.02.03_KPI-OCS 0304_NUBNSB for 0708_Weekly report (MM) 0812." xfId="2005" xr:uid="{00000000-0005-0000-0000-0000CD070000}"/>
    <cellStyle name="_KPI 11-12_Risk summary report_Risk summary report.02.03_KPI-OCS 0304_OA IMD 04'05 Cost Review" xfId="2006" xr:uid="{00000000-0005-0000-0000-0000CE070000}"/>
    <cellStyle name="_KPI 11-12_Risk summary report_Risk summary report.02.03_KPI-OCS 0304_OA IMD 04'05 Cost Review 0502" xfId="2007" xr:uid="{00000000-0005-0000-0000-0000CF070000}"/>
    <cellStyle name="_KPI 11-12_Risk summary report_Risk summary report.02.03_KPI-OCS 0304_OA IMD 05'05 Cost Review" xfId="2008" xr:uid="{00000000-0005-0000-0000-0000D0070000}"/>
    <cellStyle name="_KPI 11-12_Risk summary report_Risk summary report.02.03_KPI-OCS 0304_OA IMD 06'05 Cost Review" xfId="2009" xr:uid="{00000000-0005-0000-0000-0000D1070000}"/>
    <cellStyle name="_KPI 11-12_Risk summary report_Risk summary report.02.03_KPI-OCS 0304_OA IMD 07'05 Cost Review" xfId="2010" xr:uid="{00000000-0005-0000-0000-0000D2070000}"/>
    <cellStyle name="_KPI 11-12_Risk summary report_Risk summary report.02.03_KPI-OCS 0304_OA IMD 08'05 Cost Review" xfId="2011" xr:uid="{00000000-0005-0000-0000-0000D3070000}"/>
    <cellStyle name="_KPI 11-12_Risk summary report_Risk summary report.02.03_KPI-OCS 0311" xfId="2012" xr:uid="{00000000-0005-0000-0000-0000D4070000}"/>
    <cellStyle name="_KPI 11-12_Risk summary report_Risk summary report.02.03_KPI-OCS 0311_KPI-ISD 0311_111" xfId="2013" xr:uid="{00000000-0005-0000-0000-0000D5070000}"/>
    <cellStyle name="_KPI 11-12_Risk summary report_Risk summary report.02.03_KPI-OCS 0311_KPI-ISD 0311_111_NUBNSB for 0708" xfId="2014" xr:uid="{00000000-0005-0000-0000-0000D6070000}"/>
    <cellStyle name="_KPI 11-12_Risk summary report_Risk summary report.02.03_KPI-OCS 0311_KPI-ISD 0311_111_NUBNSB for 0708_Inventory 4 days 0802." xfId="2015" xr:uid="{00000000-0005-0000-0000-0000D7070000}"/>
    <cellStyle name="_KPI 11-12_Risk summary report_Risk summary report.02.03_KPI-OCS 0311_KPI-ISD 0311_111_NUBNSB for 0708_NUBNSB0726." xfId="2016" xr:uid="{00000000-0005-0000-0000-0000D8070000}"/>
    <cellStyle name="_KPI 11-12_Risk summary report_Risk summary report.02.03_KPI-OCS 0311_KPI-ISD 0311_111_NUBNSB for 0708_Weekly report (MM) 0722" xfId="2017" xr:uid="{00000000-0005-0000-0000-0000D9070000}"/>
    <cellStyle name="_KPI 11-12_Risk summary report_Risk summary report.02.03_KPI-OCS 0311_KPI-ISD 0311_111_NUBNSB for 0708_Weekly report (MM) 0812." xfId="2018" xr:uid="{00000000-0005-0000-0000-0000DA070000}"/>
    <cellStyle name="_KPI 11-12_Risk summary report_Risk summary report.02.03_KPI-OCS 0311_NUBNSB for 0708" xfId="2019" xr:uid="{00000000-0005-0000-0000-0000DB070000}"/>
    <cellStyle name="_KPI 11-12_Risk summary report_Risk summary report.02.03_KPI-OCS 0311_NUBNSB for 0708_Inventory 4 days 0802." xfId="2020" xr:uid="{00000000-0005-0000-0000-0000DC070000}"/>
    <cellStyle name="_KPI 11-12_Risk summary report_Risk summary report.02.03_KPI-OCS 0311_NUBNSB for 0708_NUBNSB0726." xfId="2021" xr:uid="{00000000-0005-0000-0000-0000DD070000}"/>
    <cellStyle name="_KPI 11-12_Risk summary report_Risk summary report.02.03_KPI-OCS 0311_NUBNSB for 0708_Weekly report (MM) 0722" xfId="2022" xr:uid="{00000000-0005-0000-0000-0000DE070000}"/>
    <cellStyle name="_KPI 11-12_Risk summary report_Risk summary report.02.03_KPI-OCS 0311_NUBNSB for 0708_Weekly report (MM) 0812." xfId="2023" xr:uid="{00000000-0005-0000-0000-0000DF070000}"/>
    <cellStyle name="_KPI 11-12_Risk summary report_Risk summary report.02.03_KPI-OCS 0318" xfId="2024" xr:uid="{00000000-0005-0000-0000-0000E0070000}"/>
    <cellStyle name="_KPI 11-12_Risk summary report_Risk summary report.02.03_KPI-OCS 0318_NUBNSB for 0708" xfId="2025" xr:uid="{00000000-0005-0000-0000-0000E1070000}"/>
    <cellStyle name="_KPI 11-12_Risk summary report_Risk summary report.02.03_KPI-OCS 0318_NUBNSB for 0708_Inventory 4 days 0802." xfId="2026" xr:uid="{00000000-0005-0000-0000-0000E2070000}"/>
    <cellStyle name="_KPI 11-12_Risk summary report_Risk summary report.02.03_KPI-OCS 0318_NUBNSB for 0708_NUBNSB0726." xfId="2027" xr:uid="{00000000-0005-0000-0000-0000E3070000}"/>
    <cellStyle name="_KPI 11-12_Risk summary report_Risk summary report.02.03_KPI-OCS 0318_NUBNSB for 0708_Weekly report (MM) 0722" xfId="2028" xr:uid="{00000000-0005-0000-0000-0000E4070000}"/>
    <cellStyle name="_KPI 11-12_Risk summary report_Risk summary report.02.03_KPI-OCS 0318_NUBNSB for 0708_Weekly report (MM) 0812." xfId="2029" xr:uid="{00000000-0005-0000-0000-0000E5070000}"/>
    <cellStyle name="_KPI 11-12_Risk summary report_Risk summary report.02.03_KPI-OCS 0325" xfId="2030" xr:uid="{00000000-0005-0000-0000-0000E6070000}"/>
    <cellStyle name="_KPI 11-12_Risk summary report_Risk summary report.02.03_KPI-OCS 0325_NUBNSB for 0708" xfId="2031" xr:uid="{00000000-0005-0000-0000-0000E7070000}"/>
    <cellStyle name="_KPI 11-12_Risk summary report_Risk summary report.02.03_KPI-OCS 0325_NUBNSB for 0708_Inventory 4 days 0802." xfId="2032" xr:uid="{00000000-0005-0000-0000-0000E8070000}"/>
    <cellStyle name="_KPI 11-12_Risk summary report_Risk summary report.02.03_KPI-OCS 0325_NUBNSB for 0708_NUBNSB0726." xfId="2033" xr:uid="{00000000-0005-0000-0000-0000E9070000}"/>
    <cellStyle name="_KPI 11-12_Risk summary report_Risk summary report.02.03_KPI-OCS 0325_NUBNSB for 0708_Weekly report (MM) 0722" xfId="2034" xr:uid="{00000000-0005-0000-0000-0000EA070000}"/>
    <cellStyle name="_KPI 11-12_Risk summary report_Risk summary report.02.03_KPI-OCS 0325_NUBNSB for 0708_Weekly report (MM) 0812." xfId="2035" xr:uid="{00000000-0005-0000-0000-0000EB070000}"/>
    <cellStyle name="_KPI 11-12_Risk summary report_Risk summary report.02.03_KPI-PPD 0331" xfId="2036" xr:uid="{00000000-0005-0000-0000-0000EC070000}"/>
    <cellStyle name="_KPI 11-12_Risk summary report_Risk summary report.02.03_KPI-PPD 0331_NUBNSB for 0708" xfId="2037" xr:uid="{00000000-0005-0000-0000-0000ED070000}"/>
    <cellStyle name="_KPI 11-12_Risk summary report_Risk summary report.02.03_KPI-PPD 0331_NUBNSB for 0708_Inventory 4 days 0802." xfId="2038" xr:uid="{00000000-0005-0000-0000-0000EE070000}"/>
    <cellStyle name="_KPI 11-12_Risk summary report_Risk summary report.02.03_KPI-PPD 0331_NUBNSB for 0708_NUBNSB0726." xfId="2039" xr:uid="{00000000-0005-0000-0000-0000EF070000}"/>
    <cellStyle name="_KPI 11-12_Risk summary report_Risk summary report.02.03_KPI-PPD 0331_NUBNSB for 0708_Weekly report (MM) 0722" xfId="2040" xr:uid="{00000000-0005-0000-0000-0000F0070000}"/>
    <cellStyle name="_KPI 11-12_Risk summary report_Risk summary report.02.03_KPI-PPD 0331_NUBNSB for 0708_Weekly report (MM) 0812." xfId="2041" xr:uid="{00000000-0005-0000-0000-0000F1070000}"/>
    <cellStyle name="_KPI 11-12_Risk summary report_Risk summary report.02.03_MUV 10th~17th Mar 13310001" xfId="2042" xr:uid="{00000000-0005-0000-0000-0000F2070000}"/>
    <cellStyle name="_KPI 11-12_Risk summary report_Risk summary report.02.03_MUV 10th~17th Mar 13310001_NUBNSB for 0708" xfId="2043" xr:uid="{00000000-0005-0000-0000-0000F3070000}"/>
    <cellStyle name="_KPI 11-12_Risk summary report_Risk summary report.02.03_MUV 10th~17th Mar 13310001_NUBNSB for 0708_Inventory 4 days 0802." xfId="2044" xr:uid="{00000000-0005-0000-0000-0000F4070000}"/>
    <cellStyle name="_KPI 11-12_Risk summary report_Risk summary report.02.03_MUV 10th~17th Mar 13310001_NUBNSB for 0708_NUBNSB0726." xfId="2045" xr:uid="{00000000-0005-0000-0000-0000F5070000}"/>
    <cellStyle name="_KPI 11-12_Risk summary report_Risk summary report.02.03_MUV 10th~17th Mar 13310001_NUBNSB for 0708_Weekly report (MM) 0722" xfId="2046" xr:uid="{00000000-0005-0000-0000-0000F6070000}"/>
    <cellStyle name="_KPI 11-12_Risk summary report_Risk summary report.02.03_MUV 10th~17th Mar 13310001_NUBNSB for 0708_Weekly report (MM) 0812." xfId="2047" xr:uid="{00000000-0005-0000-0000-0000F7070000}"/>
    <cellStyle name="_KPI 11-12_Risk summary report_Risk summary report.02.03_MUV 10th~17th Mar 13310001_OA IMD 04'05 Cost Review" xfId="2048" xr:uid="{00000000-0005-0000-0000-0000F8070000}"/>
    <cellStyle name="_KPI 11-12_Risk summary report_Risk summary report.02.03_MUV 10th~17th Mar 13310001_OA IMD 04'05 Cost Review 0502" xfId="2049" xr:uid="{00000000-0005-0000-0000-0000F9070000}"/>
    <cellStyle name="_KPI 11-12_Risk summary report_Risk summary report.02.03_MUV 10th~17th Mar 13310001_OA IMD 05'05 Cost Review" xfId="2050" xr:uid="{00000000-0005-0000-0000-0000FA070000}"/>
    <cellStyle name="_KPI 11-12_Risk summary report_Risk summary report.02.03_MUV 10th~17th Mar 13310001_OA IMD 06'05 Cost Review" xfId="2051" xr:uid="{00000000-0005-0000-0000-0000FB070000}"/>
    <cellStyle name="_KPI 11-12_Risk summary report_Risk summary report.02.03_MUV 10th~17th Mar 13310001_OA IMD 07'05 Cost Review" xfId="2052" xr:uid="{00000000-0005-0000-0000-0000FC070000}"/>
    <cellStyle name="_KPI 11-12_Risk summary report_Risk summary report.02.03_MUV 10th~17th Mar 13310001_OA IMD 08'05 Cost Review" xfId="2053" xr:uid="{00000000-0005-0000-0000-0000FD070000}"/>
    <cellStyle name="_KPI 11-12_Risk summary report_Risk summary report.02.03_MUV 17th~24th Mar 13310001" xfId="2054" xr:uid="{00000000-0005-0000-0000-0000FE070000}"/>
    <cellStyle name="_KPI 11-12_Risk summary report_Risk summary report.02.03_MUV 17th~24th Mar 13310001_NUBNSB for 0708" xfId="2055" xr:uid="{00000000-0005-0000-0000-0000FF070000}"/>
    <cellStyle name="_KPI 11-12_Risk summary report_Risk summary report.02.03_MUV 17th~24th Mar 13310001_NUBNSB for 0708_Inventory 4 days 0802." xfId="2056" xr:uid="{00000000-0005-0000-0000-000000080000}"/>
    <cellStyle name="_KPI 11-12_Risk summary report_Risk summary report.02.03_MUV 17th~24th Mar 13310001_NUBNSB for 0708_NUBNSB0726." xfId="2057" xr:uid="{00000000-0005-0000-0000-000001080000}"/>
    <cellStyle name="_KPI 11-12_Risk summary report_Risk summary report.02.03_MUV 17th~24th Mar 13310001_NUBNSB for 0708_Weekly report (MM) 0722" xfId="2058" xr:uid="{00000000-0005-0000-0000-000002080000}"/>
    <cellStyle name="_KPI 11-12_Risk summary report_Risk summary report.02.03_MUV 17th~24th Mar 13310001_NUBNSB for 0708_Weekly report (MM) 0812." xfId="2059" xr:uid="{00000000-0005-0000-0000-000003080000}"/>
    <cellStyle name="_KPI 11-12_Risk summary report_Risk summary report.02.03_muv 1st-7th" xfId="2060" xr:uid="{00000000-0005-0000-0000-000004080000}"/>
    <cellStyle name="_KPI 11-12_Risk summary report_Risk summary report.02.03_muv 1st-7th_NUBNSB for 0708" xfId="2061" xr:uid="{00000000-0005-0000-0000-000005080000}"/>
    <cellStyle name="_KPI 11-12_Risk summary report_Risk summary report.02.03_muv 1st-7th_NUBNSB for 0708_Inventory 4 days 0802." xfId="2062" xr:uid="{00000000-0005-0000-0000-000006080000}"/>
    <cellStyle name="_KPI 11-12_Risk summary report_Risk summary report.02.03_muv 1st-7th_NUBNSB for 0708_NUBNSB0726." xfId="2063" xr:uid="{00000000-0005-0000-0000-000007080000}"/>
    <cellStyle name="_KPI 11-12_Risk summary report_Risk summary report.02.03_muv 1st-7th_NUBNSB for 0708_Weekly report (MM) 0722" xfId="2064" xr:uid="{00000000-0005-0000-0000-000008080000}"/>
    <cellStyle name="_KPI 11-12_Risk summary report_Risk summary report.02.03_muv 1st-7th_NUBNSB for 0708_Weekly report (MM) 0812." xfId="2065" xr:uid="{00000000-0005-0000-0000-000009080000}"/>
    <cellStyle name="_KPI 11-12_Risk summary report_Risk summary report.02.03_NUB&amp;NSB" xfId="2066" xr:uid="{00000000-0005-0000-0000-00000A080000}"/>
    <cellStyle name="_KPI 11-12_Risk summary report_Risk summary report.02.03_NUB&amp;NSB_NUBNSB for 0708" xfId="2067" xr:uid="{00000000-0005-0000-0000-00000B080000}"/>
    <cellStyle name="_KPI 11-12_Risk summary report_Risk summary report.02.03_NUB&amp;NSB_NUBNSB for 0708_Inventory 4 days 0802." xfId="2068" xr:uid="{00000000-0005-0000-0000-00000C080000}"/>
    <cellStyle name="_KPI 11-12_Risk summary report_Risk summary report.02.03_NUB&amp;NSB_NUBNSB for 0708_NUBNSB0726." xfId="2069" xr:uid="{00000000-0005-0000-0000-00000D080000}"/>
    <cellStyle name="_KPI 11-12_Risk summary report_Risk summary report.02.03_NUB&amp;NSB_NUBNSB for 0708_Weekly report (MM) 0722" xfId="2070" xr:uid="{00000000-0005-0000-0000-00000E080000}"/>
    <cellStyle name="_KPI 11-12_Risk summary report_Risk summary report.02.03_NUB&amp;NSB_NUBNSB for 0708_Weekly report (MM) 0812." xfId="2071" xr:uid="{00000000-0005-0000-0000-00000F080000}"/>
    <cellStyle name="_KPI 11-12_Risk summary report_Risk summary report.02.03_NUBNSB for 0708" xfId="2072" xr:uid="{00000000-0005-0000-0000-000010080000}"/>
    <cellStyle name="_KPI 11-12_Risk summary report_Risk summary report.02.03_NUBNSB for 0708_Inventory 4 days 0802." xfId="2073" xr:uid="{00000000-0005-0000-0000-000011080000}"/>
    <cellStyle name="_KPI 11-12_Risk summary report_Risk summary report.02.03_NUBNSB for 0708_NUBNSB0726." xfId="2074" xr:uid="{00000000-0005-0000-0000-000012080000}"/>
    <cellStyle name="_KPI 11-12_Risk summary report_Risk summary report.02.03_NUBNSB for 0708_Weekly report (MM) 0722" xfId="2075" xr:uid="{00000000-0005-0000-0000-000013080000}"/>
    <cellStyle name="_KPI 11-12_Risk summary report_Risk summary report.02.03_NUBNSB for 0708_Weekly report (MM) 0812." xfId="2076" xr:uid="{00000000-0005-0000-0000-000014080000}"/>
    <cellStyle name="_KPI 11-12_Risk summary report_Risk summary report.02.03_OA IMD 04'05 Cost Review" xfId="2077" xr:uid="{00000000-0005-0000-0000-000015080000}"/>
    <cellStyle name="_KPI 11-12_Risk summary report_Risk summary report.02.03_OA IMD 04'05 Cost Review 0502" xfId="2078" xr:uid="{00000000-0005-0000-0000-000016080000}"/>
    <cellStyle name="_KPI 11-12_Risk summary report_Risk summary report.02.03_OA IMD 05'05 Cost Review" xfId="2079" xr:uid="{00000000-0005-0000-0000-000017080000}"/>
    <cellStyle name="_KPI 11-12_Risk summary report_Risk summary report.02.03_OA IMD 06'05 Cost Review" xfId="2080" xr:uid="{00000000-0005-0000-0000-000018080000}"/>
    <cellStyle name="_KPI 11-12_Risk summary report_Risk summary report.02.03_OA IMD 07'05 Cost Review" xfId="2081" xr:uid="{00000000-0005-0000-0000-000019080000}"/>
    <cellStyle name="_KPI 11-12_Risk summary report_Risk summary report.02.03_OA IMD 08'05 Cost Review" xfId="2082" xr:uid="{00000000-0005-0000-0000-00001A080000}"/>
    <cellStyle name="_KPI 11-12_Risk summary report_Risk summary report.02.03_WO Completion Status" xfId="2083" xr:uid="{00000000-0005-0000-0000-00001B080000}"/>
    <cellStyle name="_KPI 11-12_Risk summary report_Risk summary report.02.03_WO Completion Status_IPS_Slowing Moving_07.18-05" xfId="2084" xr:uid="{00000000-0005-0000-0000-00001C080000}"/>
    <cellStyle name="_KPI 11-12_Risk summary report_Risk summary report.02.03_WO Completion Status_IPS_Slowing Moving_07.18-05_Weekly report (MM) 0722" xfId="2085" xr:uid="{00000000-0005-0000-0000-00001D080000}"/>
    <cellStyle name="_KPI 11-12_Risk summary report_Risk summary report.02.03_WO Completion Status_IPS_Slowing Moving_07.18-05_Weekly report (MM) 0812." xfId="2086" xr:uid="{00000000-0005-0000-0000-00001E080000}"/>
    <cellStyle name="_KPI 11-12_Risk summary report_Risk summary report.02.03_WO Completion Status_KPI-ISD 0311_111" xfId="2087" xr:uid="{00000000-0005-0000-0000-00001F080000}"/>
    <cellStyle name="_KPI 11-12_Risk summary report_Risk summary report.02.03_WO Completion Status_KPI-ISD 0311_111_NUBNSB for 0708" xfId="2088" xr:uid="{00000000-0005-0000-0000-000020080000}"/>
    <cellStyle name="_KPI 11-12_Risk summary report_Risk summary report.02.03_WO Completion Status_KPI-ISD 0311_111_NUBNSB for 0708_Inventory 4 days 0802." xfId="2089" xr:uid="{00000000-0005-0000-0000-000021080000}"/>
    <cellStyle name="_KPI 11-12_Risk summary report_Risk summary report.02.03_WO Completion Status_KPI-ISD 0311_111_NUBNSB for 0708_NUBNSB0726." xfId="2090" xr:uid="{00000000-0005-0000-0000-000022080000}"/>
    <cellStyle name="_KPI 11-12_Risk summary report_Risk summary report.02.03_WO Completion Status_KPI-ISD 0311_111_NUBNSB for 0708_Weekly report (MM) 0722" xfId="2091" xr:uid="{00000000-0005-0000-0000-000023080000}"/>
    <cellStyle name="_KPI 11-12_Risk summary report_Risk summary report.02.03_WO Completion Status_KPI-ISD 0311_111_NUBNSB for 0708_Weekly report (MM) 0812." xfId="2092" xr:uid="{00000000-0005-0000-0000-000024080000}"/>
    <cellStyle name="_KPI 11-12_Risk summary report_Risk summary report.02.03_WO Completion Status_NUBNSB for 0708" xfId="2093" xr:uid="{00000000-0005-0000-0000-000025080000}"/>
    <cellStyle name="_KPI 11-12_Risk summary report_Risk summary report.02.03_WO Completion Status_NUBNSB for 0708_Inventory 4 days 0802." xfId="2094" xr:uid="{00000000-0005-0000-0000-000026080000}"/>
    <cellStyle name="_KPI 11-12_Risk summary report_Risk summary report.02.03_WO Completion Status_NUBNSB for 0708_NUBNSB0726." xfId="2095" xr:uid="{00000000-0005-0000-0000-000027080000}"/>
    <cellStyle name="_KPI 11-12_Risk summary report_Risk summary report.02.03_WO Completion Status_NUBNSB for 0708_Weekly report (MM) 0722" xfId="2096" xr:uid="{00000000-0005-0000-0000-000028080000}"/>
    <cellStyle name="_KPI 11-12_Risk summary report_Risk summary report.02.03_WO Completion Status_NUBNSB for 0708_Weekly report (MM) 0812." xfId="2097" xr:uid="{00000000-0005-0000-0000-000029080000}"/>
    <cellStyle name="_KPI 11-12_Risk summary report_Risk summary report.02.03_WO Completion Status_OA IMD 04'05 Cost Review" xfId="2098" xr:uid="{00000000-0005-0000-0000-00002A080000}"/>
    <cellStyle name="_KPI 11-12_Risk summary report_Risk summary report.02.03_WO Completion Status_OA IMD 04'05 Cost Review 0502" xfId="2099" xr:uid="{00000000-0005-0000-0000-00002B080000}"/>
    <cellStyle name="_KPI 11-12_Risk summary report_Risk summary report.02.03_WO Completion Status_OA IMD 05'05 Cost Review" xfId="2100" xr:uid="{00000000-0005-0000-0000-00002C080000}"/>
    <cellStyle name="_KPI 11-12_Risk summary report_Risk summary report.02.03_WO Completion Status_OA IMD 06'05 Cost Review" xfId="2101" xr:uid="{00000000-0005-0000-0000-00002D080000}"/>
    <cellStyle name="_KPI 11-12_Risk summary report_Risk summary report.02.03_WO Completion Status_OA IMD 07'05 Cost Review" xfId="2102" xr:uid="{00000000-0005-0000-0000-00002E080000}"/>
    <cellStyle name="_KPI 11-12_Risk summary report_Risk summary report.02.03_WO Completion Status_OA IMD 08'05 Cost Review" xfId="2103" xr:uid="{00000000-0005-0000-0000-00002F080000}"/>
    <cellStyle name="_KPI 11-12_Risk summary report_Risk summary report.02.03_WO Completion Status2" xfId="2104" xr:uid="{00000000-0005-0000-0000-000030080000}"/>
    <cellStyle name="_KPI 11-12_Risk summary report_Risk summary report.02.03_WO Completion Status2_IPS_Slowing Moving_07.18-05" xfId="2105" xr:uid="{00000000-0005-0000-0000-000031080000}"/>
    <cellStyle name="_KPI 11-12_Risk summary report_Risk summary report.02.03_WO Completion Status2_IPS_Slowing Moving_07.18-05_Weekly report (MM) 0722" xfId="2106" xr:uid="{00000000-0005-0000-0000-000032080000}"/>
    <cellStyle name="_KPI 11-12_Risk summary report_Risk summary report.02.03_WO Completion Status2_IPS_Slowing Moving_07.18-05_Weekly report (MM) 0812." xfId="2107" xr:uid="{00000000-0005-0000-0000-000033080000}"/>
    <cellStyle name="_KPI 11-12_Risk summary report_Risk summary report.02.03_WO Completion Status2_KPI-ISD 0311_111" xfId="2108" xr:uid="{00000000-0005-0000-0000-000034080000}"/>
    <cellStyle name="_KPI 11-12_Risk summary report_Risk summary report.02.03_WO Completion Status2_KPI-ISD 0311_111_NUBNSB for 0708" xfId="2109" xr:uid="{00000000-0005-0000-0000-000035080000}"/>
    <cellStyle name="_KPI 11-12_Risk summary report_Risk summary report.02.03_WO Completion Status2_KPI-ISD 0311_111_NUBNSB for 0708_Inventory 4 days 0802." xfId="2110" xr:uid="{00000000-0005-0000-0000-000036080000}"/>
    <cellStyle name="_KPI 11-12_Risk summary report_Risk summary report.02.03_WO Completion Status2_KPI-ISD 0311_111_NUBNSB for 0708_NUBNSB0726." xfId="2111" xr:uid="{00000000-0005-0000-0000-000037080000}"/>
    <cellStyle name="_KPI 11-12_Risk summary report_Risk summary report.02.03_WO Completion Status2_KPI-ISD 0311_111_NUBNSB for 0708_Weekly report (MM) 0722" xfId="2112" xr:uid="{00000000-0005-0000-0000-000038080000}"/>
    <cellStyle name="_KPI 11-12_Risk summary report_Risk summary report.02.03_WO Completion Status2_KPI-ISD 0311_111_NUBNSB for 0708_Weekly report (MM) 0812." xfId="2113" xr:uid="{00000000-0005-0000-0000-000039080000}"/>
    <cellStyle name="_KPI 11-12_Risk summary report_Risk summary report.02.03_WO Completion Status2_NUBNSB for 0708" xfId="2114" xr:uid="{00000000-0005-0000-0000-00003A080000}"/>
    <cellStyle name="_KPI 11-12_Risk summary report_Risk summary report.02.03_WO Completion Status2_NUBNSB for 0708_Inventory 4 days 0802." xfId="2115" xr:uid="{00000000-0005-0000-0000-00003B080000}"/>
    <cellStyle name="_KPI 11-12_Risk summary report_Risk summary report.02.03_WO Completion Status2_NUBNSB for 0708_NUBNSB0726." xfId="2116" xr:uid="{00000000-0005-0000-0000-00003C080000}"/>
    <cellStyle name="_KPI 11-12_Risk summary report_Risk summary report.02.03_WO Completion Status2_NUBNSB for 0708_Weekly report (MM) 0722" xfId="2117" xr:uid="{00000000-0005-0000-0000-00003D080000}"/>
    <cellStyle name="_KPI 11-12_Risk summary report_Risk summary report.02.03_WO Completion Status2_NUBNSB for 0708_Weekly report (MM) 0812." xfId="2118" xr:uid="{00000000-0005-0000-0000-00003E080000}"/>
    <cellStyle name="_KPI 11-12_Risk summary report_Risk summary report.02.03_WO Completion Status2_OA IMD 04'05 Cost Review" xfId="2119" xr:uid="{00000000-0005-0000-0000-00003F080000}"/>
    <cellStyle name="_KPI 11-12_Risk summary report_Risk summary report.02.03_WO Completion Status2_OA IMD 04'05 Cost Review 0502" xfId="2120" xr:uid="{00000000-0005-0000-0000-000040080000}"/>
    <cellStyle name="_KPI 11-12_Risk summary report_Risk summary report.02.03_WO Completion Status2_OA IMD 05'05 Cost Review" xfId="2121" xr:uid="{00000000-0005-0000-0000-000041080000}"/>
    <cellStyle name="_KPI 11-12_Risk summary report_Risk summary report.02.03_WO Completion Status2_OA IMD 06'05 Cost Review" xfId="2122" xr:uid="{00000000-0005-0000-0000-000042080000}"/>
    <cellStyle name="_KPI 11-12_Risk summary report_Risk summary report.02.03_WO Completion Status2_OA IMD 07'05 Cost Review" xfId="2123" xr:uid="{00000000-0005-0000-0000-000043080000}"/>
    <cellStyle name="_KPI 11-12_Risk summary report_Risk summary report.02.03_WO Completion Status2_OA IMD 08'05 Cost Review" xfId="2124" xr:uid="{00000000-0005-0000-0000-000044080000}"/>
    <cellStyle name="_KPI 12-3" xfId="2125" xr:uid="{00000000-0005-0000-0000-000045080000}"/>
    <cellStyle name="_KPI 12-3_Inventory 4 days 04.051" xfId="2126" xr:uid="{00000000-0005-0000-0000-000046080000}"/>
    <cellStyle name="_KPI 12-3_Inventory 4 days 04.051_Inventory 4 days 04.055" xfId="2127" xr:uid="{00000000-0005-0000-0000-000047080000}"/>
    <cellStyle name="_KPI 12-3_Inventory 4 days 04.051_Inventory 4 days 04.055_Inventory 4 days 04.30.051" xfId="2128" xr:uid="{00000000-0005-0000-0000-000048080000}"/>
    <cellStyle name="_KPI 12-3_Inventory 4 days 04.051_Inventory 4 days 04.055_Inventory 4 days 04.30.051_NUBNSB for 0708" xfId="2129" xr:uid="{00000000-0005-0000-0000-000049080000}"/>
    <cellStyle name="_KPI 12-3_Inventory 4 days 04.051_Inventory 4 days 04.055_Inventory 4 days 04.30.051_NUBNSB for 0708_Inventory 4 days 0802." xfId="2130" xr:uid="{00000000-0005-0000-0000-00004A080000}"/>
    <cellStyle name="_KPI 12-3_Inventory 4 days 04.051_Inventory 4 days 04.055_Inventory 4 days 04.30.051_NUBNSB for 0708_NUBNSB0726." xfId="2131" xr:uid="{00000000-0005-0000-0000-00004B080000}"/>
    <cellStyle name="_KPI 12-3_Inventory 4 days 04.051_Inventory 4 days 04.055_Inventory 4 days 04.30.051_NUBNSB for 0708_Weekly report (MM) 0722" xfId="2132" xr:uid="{00000000-0005-0000-0000-00004C080000}"/>
    <cellStyle name="_KPI 12-3_Inventory 4 days 04.051_Inventory 4 days 04.055_Inventory 4 days 04.30.051_NUBNSB for 0708_Weekly report (MM) 0812." xfId="2133" xr:uid="{00000000-0005-0000-0000-00004D080000}"/>
    <cellStyle name="_KPI 12-3_Inventory 4 days 04.051_Inventory 4 days 04.055_Inventory 4 days 04.30.052" xfId="2134" xr:uid="{00000000-0005-0000-0000-00004E080000}"/>
    <cellStyle name="_KPI 12-3_Inventory 4 days 04.051_Inventory 4 days 04.055_Inventory 4 days 04.30.052_NUBNSB for 0708" xfId="2135" xr:uid="{00000000-0005-0000-0000-00004F080000}"/>
    <cellStyle name="_KPI 12-3_Inventory 4 days 04.051_Inventory 4 days 04.055_Inventory 4 days 04.30.052_NUBNSB for 0708_Inventory 4 days 0802." xfId="2136" xr:uid="{00000000-0005-0000-0000-000050080000}"/>
    <cellStyle name="_KPI 12-3_Inventory 4 days 04.051_Inventory 4 days 04.055_Inventory 4 days 04.30.052_NUBNSB for 0708_NUBNSB0726." xfId="2137" xr:uid="{00000000-0005-0000-0000-000051080000}"/>
    <cellStyle name="_KPI 12-3_Inventory 4 days 04.051_Inventory 4 days 04.055_Inventory 4 days 04.30.052_NUBNSB for 0708_Weekly report (MM) 0722" xfId="2138" xr:uid="{00000000-0005-0000-0000-000052080000}"/>
    <cellStyle name="_KPI 12-3_Inventory 4 days 04.051_Inventory 4 days 04.055_Inventory 4 days 04.30.052_NUBNSB for 0708_Weekly report (MM) 0812." xfId="2139" xr:uid="{00000000-0005-0000-0000-000053080000}"/>
    <cellStyle name="_KPI 12-3_Inventory 4 days 04.051_Inventory 4 days 04.055_NUBNSB for 0708" xfId="2140" xr:uid="{00000000-0005-0000-0000-000054080000}"/>
    <cellStyle name="_KPI 12-3_Inventory 4 days 04.051_Inventory 4 days 04.055_NUBNSB for 0708_Inventory 4 days 0802." xfId="2141" xr:uid="{00000000-0005-0000-0000-000055080000}"/>
    <cellStyle name="_KPI 12-3_Inventory 4 days 04.051_Inventory 4 days 04.055_NUBNSB for 0708_NUBNSB0726." xfId="2142" xr:uid="{00000000-0005-0000-0000-000056080000}"/>
    <cellStyle name="_KPI 12-3_Inventory 4 days 04.051_Inventory 4 days 04.055_NUBNSB for 0708_Weekly report (MM) 0722" xfId="2143" xr:uid="{00000000-0005-0000-0000-000057080000}"/>
    <cellStyle name="_KPI 12-3_Inventory 4 days 04.051_Inventory 4 days 04.055_NUBNSB for 0708_Weekly report (MM) 0812." xfId="2144" xr:uid="{00000000-0005-0000-0000-000058080000}"/>
    <cellStyle name="_KPI 12-3_Inventory 4 days 04.051_IPS_Slowing Moving_07.18-05" xfId="2145" xr:uid="{00000000-0005-0000-0000-000059080000}"/>
    <cellStyle name="_KPI 12-3_Inventory 4 days 04.051_IPS_Slowing Moving_07.18-05_Weekly report (MM) 0722" xfId="2146" xr:uid="{00000000-0005-0000-0000-00005A080000}"/>
    <cellStyle name="_KPI 12-3_Inventory 4 days 04.051_IPS_Slowing Moving_07.18-05_Weekly report (MM) 0812." xfId="2147" xr:uid="{00000000-0005-0000-0000-00005B080000}"/>
    <cellStyle name="_KPI 12-3_Inventory 4 days 04.051_Monthly report" xfId="2148" xr:uid="{00000000-0005-0000-0000-00005C080000}"/>
    <cellStyle name="_KPI 12-3_Inventory 4 days 04.051_NUBNSB for 0708" xfId="2149" xr:uid="{00000000-0005-0000-0000-00005D080000}"/>
    <cellStyle name="_KPI 12-3_Inventory 4 days 04.051_NUBNSB for 0708_Inventory 4 days 0802." xfId="2150" xr:uid="{00000000-0005-0000-0000-00005E080000}"/>
    <cellStyle name="_KPI 12-3_Inventory 4 days 04.051_NUBNSB for 0708_NUBNSB0726." xfId="2151" xr:uid="{00000000-0005-0000-0000-00005F080000}"/>
    <cellStyle name="_KPI 12-3_Inventory 4 days 04.051_NUBNSB for 0708_Weekly report (MM) 0722" xfId="2152" xr:uid="{00000000-0005-0000-0000-000060080000}"/>
    <cellStyle name="_KPI 12-3_Inventory 4 days 04.051_NUBNSB for 0708_Weekly report (MM) 0812." xfId="2153" xr:uid="{00000000-0005-0000-0000-000061080000}"/>
    <cellStyle name="_KPI 12-3_Inventory 4 days 04.051_OA-IPS KPI 2005.4.28" xfId="2154" xr:uid="{00000000-0005-0000-0000-000062080000}"/>
    <cellStyle name="_KPI 12-3_Inventory 4 days 04.051_OA-IPS KPI 2005.4.28_NUBNSB for 0708" xfId="2155" xr:uid="{00000000-0005-0000-0000-000063080000}"/>
    <cellStyle name="_KPI 12-3_Inventory 4 days 04.051_OA-IPS KPI 2005.4.28_NUBNSB for 0708_Inventory 4 days 0802." xfId="2156" xr:uid="{00000000-0005-0000-0000-000064080000}"/>
    <cellStyle name="_KPI 12-3_Inventory 4 days 04.051_OA-IPS KPI 2005.4.28_NUBNSB for 0708_NUBNSB0726." xfId="2157" xr:uid="{00000000-0005-0000-0000-000065080000}"/>
    <cellStyle name="_KPI 12-3_Inventory 4 days 04.051_OA-IPS KPI 2005.4.28_NUBNSB for 0708_Weekly report (MM) 0722" xfId="2158" xr:uid="{00000000-0005-0000-0000-000066080000}"/>
    <cellStyle name="_KPI 12-3_Inventory 4 days 04.051_OA-IPS KPI 2005.4.28_NUBNSB for 0708_Weekly report (MM) 0812." xfId="2159" xr:uid="{00000000-0005-0000-0000-000067080000}"/>
    <cellStyle name="_KPI 12-3_Inventory 4 days 04.051_OA-IPS KPI on 05.26.05" xfId="2160" xr:uid="{00000000-0005-0000-0000-000068080000}"/>
    <cellStyle name="_KPI 12-3_Inventory 4 days 04.051_OA-IPS KPI on 05.26.05_NUBNSB for 0708" xfId="2161" xr:uid="{00000000-0005-0000-0000-000069080000}"/>
    <cellStyle name="_KPI 12-3_Inventory 4 days 04.051_OA-IPS KPI on 05.26.05_NUBNSB for 0708_Inventory 4 days 0802." xfId="2162" xr:uid="{00000000-0005-0000-0000-00006A080000}"/>
    <cellStyle name="_KPI 12-3_Inventory 4 days 04.051_OA-IPS KPI on 05.26.05_NUBNSB for 0708_NUBNSB0726." xfId="2163" xr:uid="{00000000-0005-0000-0000-00006B080000}"/>
    <cellStyle name="_KPI 12-3_Inventory 4 days 04.051_OA-IPS KPI on 05.26.05_NUBNSB for 0708_Weekly report (MM) 0722" xfId="2164" xr:uid="{00000000-0005-0000-0000-00006C080000}"/>
    <cellStyle name="_KPI 12-3_Inventory 4 days 04.051_OA-IPS KPI on 05.26.05_NUBNSB for 0708_Weekly report (MM) 0812." xfId="2165" xr:uid="{00000000-0005-0000-0000-00006D080000}"/>
    <cellStyle name="_KPI 12-3_Inventory 4 days 04.051_Slow Moving new  Format" xfId="2166" xr:uid="{00000000-0005-0000-0000-00006E080000}"/>
    <cellStyle name="_KPI 12-3_Inventory 4 days 04.051_Slow Moving8.31" xfId="2167" xr:uid="{00000000-0005-0000-0000-00006F080000}"/>
    <cellStyle name="_KPI 12-3_Inventory 4 days 04.051_Slow Moving9.28" xfId="2168" xr:uid="{00000000-0005-0000-0000-000070080000}"/>
    <cellStyle name="_KPI 12-3_Inventory 4 days 04.051_slowmovingISD" xfId="2169" xr:uid="{00000000-0005-0000-0000-000071080000}"/>
    <cellStyle name="_KPI 12-3_Inventory 4 days 04.051_slowmovingISD6.301" xfId="2170" xr:uid="{00000000-0005-0000-0000-000072080000}"/>
    <cellStyle name="_KPI 12-3_Inventory 4 days 04.051_Summary (3)" xfId="2171" xr:uid="{00000000-0005-0000-0000-000073080000}"/>
    <cellStyle name="_KPI 12-3_Inventory 4 days 04.051_Summary 11 2" xfId="2172" xr:uid="{00000000-0005-0000-0000-000074080000}"/>
    <cellStyle name="_KPI 12-3_Inventory 4 days 04.30.051" xfId="2173" xr:uid="{00000000-0005-0000-0000-000075080000}"/>
    <cellStyle name="_KPI 12-3_Inventory 4 days 04.30.051_NUBNSB for 0708" xfId="2174" xr:uid="{00000000-0005-0000-0000-000076080000}"/>
    <cellStyle name="_KPI 12-3_Inventory 4 days 04.30.051_NUBNSB for 0708_Inventory 4 days 0802." xfId="2175" xr:uid="{00000000-0005-0000-0000-000077080000}"/>
    <cellStyle name="_KPI 12-3_Inventory 4 days 04.30.051_NUBNSB for 0708_NUBNSB0726." xfId="2176" xr:uid="{00000000-0005-0000-0000-000078080000}"/>
    <cellStyle name="_KPI 12-3_Inventory 4 days 04.30.051_NUBNSB for 0708_Weekly report (MM) 0722" xfId="2177" xr:uid="{00000000-0005-0000-0000-000079080000}"/>
    <cellStyle name="_KPI 12-3_Inventory 4 days 04.30.051_NUBNSB for 0708_Weekly report (MM) 0812." xfId="2178" xr:uid="{00000000-0005-0000-0000-00007A080000}"/>
    <cellStyle name="_KPI 12-3_Inventory 4 days 04.30.052" xfId="2179" xr:uid="{00000000-0005-0000-0000-00007B080000}"/>
    <cellStyle name="_KPI 12-3_Inventory 4 days 04.30.052_NUBNSB for 0708" xfId="2180" xr:uid="{00000000-0005-0000-0000-00007C080000}"/>
    <cellStyle name="_KPI 12-3_Inventory 4 days 04.30.052_NUBNSB for 0708_Inventory 4 days 0802." xfId="2181" xr:uid="{00000000-0005-0000-0000-00007D080000}"/>
    <cellStyle name="_KPI 12-3_Inventory 4 days 04.30.052_NUBNSB for 0708_NUBNSB0726." xfId="2182" xr:uid="{00000000-0005-0000-0000-00007E080000}"/>
    <cellStyle name="_KPI 12-3_Inventory 4 days 04.30.052_NUBNSB for 0708_Weekly report (MM) 0722" xfId="2183" xr:uid="{00000000-0005-0000-0000-00007F080000}"/>
    <cellStyle name="_KPI 12-3_Inventory 4 days 04.30.052_NUBNSB for 0708_Weekly report (MM) 0812." xfId="2184" xr:uid="{00000000-0005-0000-0000-000080080000}"/>
    <cellStyle name="_KPI 12-3_IPS_Slowing Moving_07.18-05" xfId="2185" xr:uid="{00000000-0005-0000-0000-000081080000}"/>
    <cellStyle name="_KPI 12-3_IPS_Slowing Moving_07.18-05_Weekly report (MM) 0722" xfId="2186" xr:uid="{00000000-0005-0000-0000-000082080000}"/>
    <cellStyle name="_KPI 12-3_IPS_Slowing Moving_07.18-05_Weekly report (MM) 0812." xfId="2187" xr:uid="{00000000-0005-0000-0000-000083080000}"/>
    <cellStyle name="_KPI 12-3_NUBNSB for 0708" xfId="2188" xr:uid="{00000000-0005-0000-0000-000084080000}"/>
    <cellStyle name="_KPI 12-3_NUBNSB for 0708_Inventory 4 days 0802." xfId="2189" xr:uid="{00000000-0005-0000-0000-000085080000}"/>
    <cellStyle name="_KPI 12-3_NUBNSB for 0708_NUBNSB0726." xfId="2190" xr:uid="{00000000-0005-0000-0000-000086080000}"/>
    <cellStyle name="_KPI 12-3_NUBNSB for 0708_Weekly report (MM) 0722" xfId="2191" xr:uid="{00000000-0005-0000-0000-000087080000}"/>
    <cellStyle name="_KPI 12-3_NUBNSB for 0708_Weekly report (MM) 0812." xfId="2192" xr:uid="{00000000-0005-0000-0000-000088080000}"/>
    <cellStyle name="_KPI 12-3_OA-IPS KPI on 03.31.05" xfId="2193" xr:uid="{00000000-0005-0000-0000-000089080000}"/>
    <cellStyle name="_KPI 12-3_OA-IPS KPI on 03.31.05_Inventory 4 days 04.055" xfId="2194" xr:uid="{00000000-0005-0000-0000-00008A080000}"/>
    <cellStyle name="_KPI 12-3_OA-IPS KPI on 03.31.05_Inventory 4 days 04.055_Inventory 4 days 04.30.051" xfId="2195" xr:uid="{00000000-0005-0000-0000-00008B080000}"/>
    <cellStyle name="_KPI 12-3_OA-IPS KPI on 03.31.05_Inventory 4 days 04.055_Inventory 4 days 04.30.051_NUBNSB for 0708" xfId="2196" xr:uid="{00000000-0005-0000-0000-00008C080000}"/>
    <cellStyle name="_KPI 12-3_OA-IPS KPI on 03.31.05_Inventory 4 days 04.055_Inventory 4 days 04.30.051_NUBNSB for 0708_Inventory 4 days 0802." xfId="2197" xr:uid="{00000000-0005-0000-0000-00008D080000}"/>
    <cellStyle name="_KPI 12-3_OA-IPS KPI on 03.31.05_Inventory 4 days 04.055_Inventory 4 days 04.30.051_NUBNSB for 0708_NUBNSB0726." xfId="2198" xr:uid="{00000000-0005-0000-0000-00008E080000}"/>
    <cellStyle name="_KPI 12-3_OA-IPS KPI on 03.31.05_Inventory 4 days 04.055_Inventory 4 days 04.30.051_NUBNSB for 0708_Weekly report (MM) 0722" xfId="2199" xr:uid="{00000000-0005-0000-0000-00008F080000}"/>
    <cellStyle name="_KPI 12-3_OA-IPS KPI on 03.31.05_Inventory 4 days 04.055_Inventory 4 days 04.30.051_NUBNSB for 0708_Weekly report (MM) 0812." xfId="2200" xr:uid="{00000000-0005-0000-0000-000090080000}"/>
    <cellStyle name="_KPI 12-3_OA-IPS KPI on 03.31.05_Inventory 4 days 04.055_Inventory 4 days 04.30.052" xfId="2201" xr:uid="{00000000-0005-0000-0000-000091080000}"/>
    <cellStyle name="_KPI 12-3_OA-IPS KPI on 03.31.05_Inventory 4 days 04.055_Inventory 4 days 04.30.052_NUBNSB for 0708" xfId="2202" xr:uid="{00000000-0005-0000-0000-000092080000}"/>
    <cellStyle name="_KPI 12-3_OA-IPS KPI on 03.31.05_Inventory 4 days 04.055_Inventory 4 days 04.30.052_NUBNSB for 0708_Inventory 4 days 0802." xfId="2203" xr:uid="{00000000-0005-0000-0000-000093080000}"/>
    <cellStyle name="_KPI 12-3_OA-IPS KPI on 03.31.05_Inventory 4 days 04.055_Inventory 4 days 04.30.052_NUBNSB for 0708_NUBNSB0726." xfId="2204" xr:uid="{00000000-0005-0000-0000-000094080000}"/>
    <cellStyle name="_KPI 12-3_OA-IPS KPI on 03.31.05_Inventory 4 days 04.055_Inventory 4 days 04.30.052_NUBNSB for 0708_Weekly report (MM) 0722" xfId="2205" xr:uid="{00000000-0005-0000-0000-000095080000}"/>
    <cellStyle name="_KPI 12-3_OA-IPS KPI on 03.31.05_Inventory 4 days 04.055_Inventory 4 days 04.30.052_NUBNSB for 0708_Weekly report (MM) 0812." xfId="2206" xr:uid="{00000000-0005-0000-0000-000096080000}"/>
    <cellStyle name="_KPI 12-3_OA-IPS KPI on 03.31.05_Inventory 4 days 04.055_NUBNSB for 0708" xfId="2207" xr:uid="{00000000-0005-0000-0000-000097080000}"/>
    <cellStyle name="_KPI 12-3_OA-IPS KPI on 03.31.05_Inventory 4 days 04.055_NUBNSB for 0708_Inventory 4 days 0802." xfId="2208" xr:uid="{00000000-0005-0000-0000-000098080000}"/>
    <cellStyle name="_KPI 12-3_OA-IPS KPI on 03.31.05_Inventory 4 days 04.055_NUBNSB for 0708_NUBNSB0726." xfId="2209" xr:uid="{00000000-0005-0000-0000-000099080000}"/>
    <cellStyle name="_KPI 12-3_OA-IPS KPI on 03.31.05_Inventory 4 days 04.055_NUBNSB for 0708_Weekly report (MM) 0722" xfId="2210" xr:uid="{00000000-0005-0000-0000-00009A080000}"/>
    <cellStyle name="_KPI 12-3_OA-IPS KPI on 03.31.05_Inventory 4 days 04.055_NUBNSB for 0708_Weekly report (MM) 0812." xfId="2211" xr:uid="{00000000-0005-0000-0000-00009B080000}"/>
    <cellStyle name="_KPI 12-3_OA-IPS KPI on 03.31.05_IPS_Slowing Moving_07.18-05" xfId="2212" xr:uid="{00000000-0005-0000-0000-00009C080000}"/>
    <cellStyle name="_KPI 12-3_OA-IPS KPI on 03.31.05_IPS_Slowing Moving_07.18-05_Weekly report (MM) 0722" xfId="2213" xr:uid="{00000000-0005-0000-0000-00009D080000}"/>
    <cellStyle name="_KPI 12-3_OA-IPS KPI on 03.31.05_IPS_Slowing Moving_07.18-05_Weekly report (MM) 0812." xfId="2214" xr:uid="{00000000-0005-0000-0000-00009E080000}"/>
    <cellStyle name="_KPI 12-3_OA-IPS KPI on 03.31.05_Monthly report" xfId="2215" xr:uid="{00000000-0005-0000-0000-00009F080000}"/>
    <cellStyle name="_KPI 12-3_OA-IPS KPI on 03.31.05_NUBNSB for 0708" xfId="2216" xr:uid="{00000000-0005-0000-0000-0000A0080000}"/>
    <cellStyle name="_KPI 12-3_OA-IPS KPI on 03.31.05_NUBNSB for 0708_Inventory 4 days 0802." xfId="2217" xr:uid="{00000000-0005-0000-0000-0000A1080000}"/>
    <cellStyle name="_KPI 12-3_OA-IPS KPI on 03.31.05_NUBNSB for 0708_NUBNSB0726." xfId="2218" xr:uid="{00000000-0005-0000-0000-0000A2080000}"/>
    <cellStyle name="_KPI 12-3_OA-IPS KPI on 03.31.05_NUBNSB for 0708_Weekly report (MM) 0722" xfId="2219" xr:uid="{00000000-0005-0000-0000-0000A3080000}"/>
    <cellStyle name="_KPI 12-3_OA-IPS KPI on 03.31.05_NUBNSB for 0708_Weekly report (MM) 0812." xfId="2220" xr:uid="{00000000-0005-0000-0000-0000A4080000}"/>
    <cellStyle name="_KPI 12-3_OA-IPS KPI on 03.31.05_OA-IPS KPI 2005.4.28" xfId="2221" xr:uid="{00000000-0005-0000-0000-0000A5080000}"/>
    <cellStyle name="_KPI 12-3_OA-IPS KPI on 03.31.05_OA-IPS KPI 2005.4.28_NUBNSB for 0708" xfId="2222" xr:uid="{00000000-0005-0000-0000-0000A6080000}"/>
    <cellStyle name="_KPI 12-3_OA-IPS KPI on 03.31.05_OA-IPS KPI 2005.4.28_NUBNSB for 0708_Inventory 4 days 0802." xfId="2223" xr:uid="{00000000-0005-0000-0000-0000A7080000}"/>
    <cellStyle name="_KPI 12-3_OA-IPS KPI on 03.31.05_OA-IPS KPI 2005.4.28_NUBNSB for 0708_NUBNSB0726." xfId="2224" xr:uid="{00000000-0005-0000-0000-0000A8080000}"/>
    <cellStyle name="_KPI 12-3_OA-IPS KPI on 03.31.05_OA-IPS KPI 2005.4.28_NUBNSB for 0708_Weekly report (MM) 0722" xfId="2225" xr:uid="{00000000-0005-0000-0000-0000A9080000}"/>
    <cellStyle name="_KPI 12-3_OA-IPS KPI on 03.31.05_OA-IPS KPI 2005.4.28_NUBNSB for 0708_Weekly report (MM) 0812." xfId="2226" xr:uid="{00000000-0005-0000-0000-0000AA080000}"/>
    <cellStyle name="_KPI 12-3_OA-IPS KPI on 03.31.05_OA-IPS KPI on 05.26.05" xfId="2227" xr:uid="{00000000-0005-0000-0000-0000AB080000}"/>
    <cellStyle name="_KPI 12-3_OA-IPS KPI on 03.31.05_OA-IPS KPI on 05.26.05_NUBNSB for 0708" xfId="2228" xr:uid="{00000000-0005-0000-0000-0000AC080000}"/>
    <cellStyle name="_KPI 12-3_OA-IPS KPI on 03.31.05_OA-IPS KPI on 05.26.05_NUBNSB for 0708_Inventory 4 days 0802." xfId="2229" xr:uid="{00000000-0005-0000-0000-0000AD080000}"/>
    <cellStyle name="_KPI 12-3_OA-IPS KPI on 03.31.05_OA-IPS KPI on 05.26.05_NUBNSB for 0708_NUBNSB0726." xfId="2230" xr:uid="{00000000-0005-0000-0000-0000AE080000}"/>
    <cellStyle name="_KPI 12-3_OA-IPS KPI on 03.31.05_OA-IPS KPI on 05.26.05_NUBNSB for 0708_Weekly report (MM) 0722" xfId="2231" xr:uid="{00000000-0005-0000-0000-0000AF080000}"/>
    <cellStyle name="_KPI 12-3_OA-IPS KPI on 03.31.05_OA-IPS KPI on 05.26.05_NUBNSB for 0708_Weekly report (MM) 0812." xfId="2232" xr:uid="{00000000-0005-0000-0000-0000B0080000}"/>
    <cellStyle name="_KPI 12-3_OA-IPS KPI on 03.31.05_Slow Moving new  Format" xfId="2233" xr:uid="{00000000-0005-0000-0000-0000B1080000}"/>
    <cellStyle name="_KPI 12-3_OA-IPS KPI on 03.31.05_Slow Moving8.31" xfId="2234" xr:uid="{00000000-0005-0000-0000-0000B2080000}"/>
    <cellStyle name="_KPI 12-3_OA-IPS KPI on 03.31.05_Slow Moving9.28" xfId="2235" xr:uid="{00000000-0005-0000-0000-0000B3080000}"/>
    <cellStyle name="_KPI 12-3_OA-IPS KPI on 03.31.05_slowmovingISD" xfId="2236" xr:uid="{00000000-0005-0000-0000-0000B4080000}"/>
    <cellStyle name="_KPI 12-3_OA-IPS KPI on 03.31.05_slowmovingISD6.301" xfId="2237" xr:uid="{00000000-0005-0000-0000-0000B5080000}"/>
    <cellStyle name="_KPI 12-3_OA-IPS KPI on 03.31.05_Summary (3)" xfId="2238" xr:uid="{00000000-0005-0000-0000-0000B6080000}"/>
    <cellStyle name="_KPI 12-3_OA-IPS KPI on 03.31.05_Summary 11 2" xfId="2239" xr:uid="{00000000-0005-0000-0000-0000B7080000}"/>
    <cellStyle name="_KPI 2005.4.72" xfId="2240" xr:uid="{00000000-0005-0000-0000-0000B8080000}"/>
    <cellStyle name="_KPI 2005.4.72_NUBNSB for 0708" xfId="2241" xr:uid="{00000000-0005-0000-0000-0000B9080000}"/>
    <cellStyle name="_KPI 2005.4.72_NUBNSB for 0708_Inventory 4 days 0802." xfId="2242" xr:uid="{00000000-0005-0000-0000-0000BA080000}"/>
    <cellStyle name="_KPI 2005.4.72_NUBNSB for 0708_NUBNSB0726." xfId="2243" xr:uid="{00000000-0005-0000-0000-0000BB080000}"/>
    <cellStyle name="_KPI 2005.4.72_NUBNSB for 0708_Weekly report (MM) 0722" xfId="2244" xr:uid="{00000000-0005-0000-0000-0000BC080000}"/>
    <cellStyle name="_KPI 2005.4.72_NUBNSB for 0708_Weekly report (MM) 0812." xfId="2245" xr:uid="{00000000-0005-0000-0000-0000BD080000}"/>
    <cellStyle name="_KPI 4.15" xfId="2246" xr:uid="{00000000-0005-0000-0000-0000BE080000}"/>
    <cellStyle name="_KPI- IPS 0325" xfId="2247" xr:uid="{00000000-0005-0000-0000-0000BF080000}"/>
    <cellStyle name="_KPI- IPS 0325_NUBNSB for 0708" xfId="2248" xr:uid="{00000000-0005-0000-0000-0000C0080000}"/>
    <cellStyle name="_KPI- IPS 0325_NUBNSB for 0708_Inventory 4 days 0802." xfId="2249" xr:uid="{00000000-0005-0000-0000-0000C1080000}"/>
    <cellStyle name="_KPI- IPS 0325_NUBNSB for 0708_NUBNSB0726." xfId="2250" xr:uid="{00000000-0005-0000-0000-0000C2080000}"/>
    <cellStyle name="_KPI- IPS 0325_NUBNSB for 0708_Weekly report (MM) 0722" xfId="2251" xr:uid="{00000000-0005-0000-0000-0000C3080000}"/>
    <cellStyle name="_KPI- IPS 0325_NUBNSB for 0708_Weekly report (MM) 0812." xfId="2252" xr:uid="{00000000-0005-0000-0000-0000C4080000}"/>
    <cellStyle name="_KPI- ISD 0325" xfId="2253" xr:uid="{00000000-0005-0000-0000-0000C5080000}"/>
    <cellStyle name="_KPI- LPS 0325" xfId="2254" xr:uid="{00000000-0005-0000-0000-0000C6080000}"/>
    <cellStyle name="_KPI- LPS 0325_NUBNSB for 0708" xfId="2255" xr:uid="{00000000-0005-0000-0000-0000C7080000}"/>
    <cellStyle name="_KPI- LPS 0325_NUBNSB for 0708_Inventory 4 days 0802." xfId="2256" xr:uid="{00000000-0005-0000-0000-0000C8080000}"/>
    <cellStyle name="_KPI- LPS 0325_NUBNSB for 0708_NUBNSB0726." xfId="2257" xr:uid="{00000000-0005-0000-0000-0000C9080000}"/>
    <cellStyle name="_KPI- LPS 0325_NUBNSB for 0708_Weekly report (MM) 0722" xfId="2258" xr:uid="{00000000-0005-0000-0000-0000CA080000}"/>
    <cellStyle name="_KPI- LPS 0325_NUBNSB for 0708_Weekly report (MM) 0812." xfId="2259" xr:uid="{00000000-0005-0000-0000-0000CB080000}"/>
    <cellStyle name="_KPI Summary'05" xfId="2260" xr:uid="{00000000-0005-0000-0000-0000CC080000}"/>
    <cellStyle name="_KPI(weekly for Dec.)" xfId="2261" xr:uid="{00000000-0005-0000-0000-0000CD080000}"/>
    <cellStyle name="_KPI-ISD 0311" xfId="2262" xr:uid="{00000000-0005-0000-0000-0000CE080000}"/>
    <cellStyle name="_KPI-ISD 0325" xfId="2263" xr:uid="{00000000-0005-0000-0000-0000CF080000}"/>
    <cellStyle name="_KPI-ISD 0331" xfId="2264" xr:uid="{00000000-0005-0000-0000-0000D0080000}"/>
    <cellStyle name="_KPI-ISD 03312" xfId="2265" xr:uid="{00000000-0005-0000-0000-0000D1080000}"/>
    <cellStyle name="_KPI-ISD 0408" xfId="2266" xr:uid="{00000000-0005-0000-0000-0000D2080000}"/>
    <cellStyle name="_KPI-LPS 0103" xfId="2267" xr:uid="{00000000-0005-0000-0000-0000D3080000}"/>
    <cellStyle name="_KPI-LPS 0317" xfId="2268" xr:uid="{00000000-0005-0000-0000-0000D4080000}"/>
    <cellStyle name="_KPI-LPS 0317_NUBNSB for 0708" xfId="2269" xr:uid="{00000000-0005-0000-0000-0000D5080000}"/>
    <cellStyle name="_KPI-LPS 0317_NUBNSB for 0708_Inventory 4 days 0802." xfId="2270" xr:uid="{00000000-0005-0000-0000-0000D6080000}"/>
    <cellStyle name="_KPI-LPS 0317_NUBNSB for 0708_NUBNSB0726." xfId="2271" xr:uid="{00000000-0005-0000-0000-0000D7080000}"/>
    <cellStyle name="_KPI-LPS 0317_NUBNSB for 0708_Weekly report (MM) 0722" xfId="2272" xr:uid="{00000000-0005-0000-0000-0000D8080000}"/>
    <cellStyle name="_KPI-LPS 0317_NUBNSB for 0708_Weekly report (MM) 0812." xfId="2273" xr:uid="{00000000-0005-0000-0000-0000D9080000}"/>
    <cellStyle name="_KPI-LPS 0407" xfId="2274" xr:uid="{00000000-0005-0000-0000-0000DA080000}"/>
    <cellStyle name="_KPI-LPS 0407_NUBNSB for 0708" xfId="2275" xr:uid="{00000000-0005-0000-0000-0000DB080000}"/>
    <cellStyle name="_KPI-LPS 0407_NUBNSB for 0708_Inventory 4 days 0802." xfId="2276" xr:uid="{00000000-0005-0000-0000-0000DC080000}"/>
    <cellStyle name="_KPI-LPS 0407_NUBNSB for 0708_NUBNSB0726." xfId="2277" xr:uid="{00000000-0005-0000-0000-0000DD080000}"/>
    <cellStyle name="_KPI-LPS 0407_NUBNSB for 0708_Weekly report (MM) 0722" xfId="2278" xr:uid="{00000000-0005-0000-0000-0000DE080000}"/>
    <cellStyle name="_KPI-LPS 0407_NUBNSB for 0708_Weekly report (MM) 0812." xfId="2279" xr:uid="{00000000-0005-0000-0000-0000DF080000}"/>
    <cellStyle name="_KPI-LPS 0408" xfId="2280" xr:uid="{00000000-0005-0000-0000-0000E0080000}"/>
    <cellStyle name="_KPI-LPS 0408_NUBNSB for 0708" xfId="2281" xr:uid="{00000000-0005-0000-0000-0000E1080000}"/>
    <cellStyle name="_KPI-LPS 0408_NUBNSB for 0708_Inventory 4 days 0802." xfId="2282" xr:uid="{00000000-0005-0000-0000-0000E2080000}"/>
    <cellStyle name="_KPI-LPS 0408_NUBNSB for 0708_NUBNSB0726." xfId="2283" xr:uid="{00000000-0005-0000-0000-0000E3080000}"/>
    <cellStyle name="_KPI-LPS 0408_NUBNSB for 0708_Weekly report (MM) 0722" xfId="2284" xr:uid="{00000000-0005-0000-0000-0000E4080000}"/>
    <cellStyle name="_KPI-LPS 0408_NUBNSB for 0708_Weekly report (MM) 0812." xfId="2285" xr:uid="{00000000-0005-0000-0000-0000E5080000}"/>
    <cellStyle name="_KPI-LPS 0414" xfId="2286" xr:uid="{00000000-0005-0000-0000-0000E6080000}"/>
    <cellStyle name="_KPI-LPS 0414_NUBNSB for 0708" xfId="2287" xr:uid="{00000000-0005-0000-0000-0000E7080000}"/>
    <cellStyle name="_KPI-LPS 0414_NUBNSB for 0708_Inventory 4 days 0802." xfId="2288" xr:uid="{00000000-0005-0000-0000-0000E8080000}"/>
    <cellStyle name="_KPI-LPS 0414_NUBNSB for 0708_NUBNSB0726." xfId="2289" xr:uid="{00000000-0005-0000-0000-0000E9080000}"/>
    <cellStyle name="_KPI-LPS 0414_NUBNSB for 0708_Weekly report (MM) 0722" xfId="2290" xr:uid="{00000000-0005-0000-0000-0000EA080000}"/>
    <cellStyle name="_KPI-LPS 0414_NUBNSB for 0708_Weekly report (MM) 0812." xfId="2291" xr:uid="{00000000-0005-0000-0000-0000EB080000}"/>
    <cellStyle name="_KPI-PPD 0408" xfId="2292" xr:uid="{00000000-0005-0000-0000-0000EC080000}"/>
    <cellStyle name="_LiteOn200505161_CoAsia revised" xfId="2293" xr:uid="{00000000-0005-0000-0000-0000ED080000}"/>
    <cellStyle name="_LPS_Slow Moving_01.24.05" xfId="2294" xr:uid="{00000000-0005-0000-0000-0000EE080000}"/>
    <cellStyle name="_LPS_Slow Moving_01.31.05" xfId="2295" xr:uid="{00000000-0005-0000-0000-0000EF080000}"/>
    <cellStyle name="_LPS_Slow Moving_02.20.05" xfId="2296" xr:uid="{00000000-0005-0000-0000-0000F0080000}"/>
    <cellStyle name="_LPS_Slow Moving_02.28.05" xfId="2297" xr:uid="{00000000-0005-0000-0000-0000F1080000}"/>
    <cellStyle name="_LPS_Slow Moving_03.07.051" xfId="2298" xr:uid="{00000000-0005-0000-0000-0000F2080000}"/>
    <cellStyle name="_LPS_Slow Moving_03.14.05" xfId="2299" xr:uid="{00000000-0005-0000-0000-0000F3080000}"/>
    <cellStyle name="_LPS_Slow Moving_03.21.05" xfId="2300" xr:uid="{00000000-0005-0000-0000-0000F4080000}"/>
    <cellStyle name="_LPS_Slow Moving_03.28.05" xfId="2301" xr:uid="{00000000-0005-0000-0000-0000F5080000}"/>
    <cellStyle name="_LPS_Slow Moving_03.31.05" xfId="2302" xr:uid="{00000000-0005-0000-0000-0000F6080000}"/>
    <cellStyle name="_LPS_Slow Moving_04.11.05" xfId="2303" xr:uid="{00000000-0005-0000-0000-0000F7080000}"/>
    <cellStyle name="_LPS_Slow Moving_04.18.05" xfId="2304" xr:uid="{00000000-0005-0000-0000-0000F8080000}"/>
    <cellStyle name="_LPS_Slow Moving_04.25.05" xfId="2305" xr:uid="{00000000-0005-0000-0000-0000F9080000}"/>
    <cellStyle name="_LPS_Slow Moving_04.30.05" xfId="2306" xr:uid="{00000000-0005-0000-0000-0000FA080000}"/>
    <cellStyle name="_LPS_Slow Moving_05.09.05" xfId="2307" xr:uid="{00000000-0005-0000-0000-0000FB080000}"/>
    <cellStyle name="_LPS_Slow Moving_05.16.05" xfId="2308" xr:uid="{00000000-0005-0000-0000-0000FC080000}"/>
    <cellStyle name="_LPS_Slow Moving_05.23.05" xfId="2309" xr:uid="{00000000-0005-0000-0000-0000FD080000}"/>
    <cellStyle name="_LPS_Slow Moving_05.31.05" xfId="2310" xr:uid="{00000000-0005-0000-0000-0000FE080000}"/>
    <cellStyle name="_LPS_Slow Moving_1.31.06" xfId="2311" xr:uid="{00000000-0005-0000-0000-0000FF080000}"/>
    <cellStyle name="_LPS_Slow Moving_2.15" xfId="2312" xr:uid="{00000000-0005-0000-0000-000000090000}"/>
    <cellStyle name="_LPS_Slow Moving_2.21" xfId="2313" xr:uid="{00000000-0005-0000-0000-000001090000}"/>
    <cellStyle name="_LPS_Slow Moving_2.28" xfId="2314" xr:uid="{00000000-0005-0000-0000-000002090000}"/>
    <cellStyle name="_Material weekly report 050325KPI1" xfId="2315" xr:uid="{00000000-0005-0000-0000-000003090000}"/>
    <cellStyle name="_MMS_Inv_Anlaysis-Oct 04" xfId="2316" xr:uid="{00000000-0005-0000-0000-000004090000}"/>
    <cellStyle name="_MMS-Inventory stock status 6-30" xfId="2317" xr:uid="{00000000-0005-0000-0000-000005090000}"/>
    <cellStyle name="_MMS-Weekly Operation Meeting Report-1029" xfId="2318" xr:uid="{00000000-0005-0000-0000-000006090000}"/>
    <cellStyle name="_MMS-Weekly Operation Meeting Report-11-5" xfId="2319" xr:uid="{00000000-0005-0000-0000-000007090000}"/>
    <cellStyle name="_MPS 11-2" xfId="2320" xr:uid="{00000000-0005-0000-0000-000008090000}"/>
    <cellStyle name="_MRP(for all item)10.30" xfId="2321" xr:uid="{00000000-0005-0000-0000-000009090000}"/>
    <cellStyle name="_NUBNSB for 0131" xfId="2322" xr:uid="{00000000-0005-0000-0000-00000A090000}"/>
    <cellStyle name="_NUBNSB for 0131_Inventory 4 days 04.051" xfId="2323" xr:uid="{00000000-0005-0000-0000-00000B090000}"/>
    <cellStyle name="_NUBNSB for 0131_Inventory 4 days 04.051_Inventory 4 days 04.055" xfId="2324" xr:uid="{00000000-0005-0000-0000-00000C090000}"/>
    <cellStyle name="_NUBNSB for 0131_Inventory 4 days 04.051_Inventory 4 days 04.055_Inventory 4 days 04.30.051" xfId="2325" xr:uid="{00000000-0005-0000-0000-00000D090000}"/>
    <cellStyle name="_NUBNSB for 0131_Inventory 4 days 04.051_Inventory 4 days 04.055_Inventory 4 days 04.30.051_NUBNSB for 0708" xfId="2326" xr:uid="{00000000-0005-0000-0000-00000E090000}"/>
    <cellStyle name="_NUBNSB for 0131_Inventory 4 days 04.051_Inventory 4 days 04.055_Inventory 4 days 04.30.051_NUBNSB for 0708_Inventory 4 days 0802." xfId="2327" xr:uid="{00000000-0005-0000-0000-00000F090000}"/>
    <cellStyle name="_NUBNSB for 0131_Inventory 4 days 04.051_Inventory 4 days 04.055_Inventory 4 days 04.30.051_NUBNSB for 0708_NUBNSB0726." xfId="2328" xr:uid="{00000000-0005-0000-0000-000010090000}"/>
    <cellStyle name="_NUBNSB for 0131_Inventory 4 days 04.051_Inventory 4 days 04.055_Inventory 4 days 04.30.051_NUBNSB for 0708_Weekly report (MM) 0722" xfId="2329" xr:uid="{00000000-0005-0000-0000-000011090000}"/>
    <cellStyle name="_NUBNSB for 0131_Inventory 4 days 04.051_Inventory 4 days 04.055_Inventory 4 days 04.30.051_NUBNSB for 0708_Weekly report (MM) 0812." xfId="2330" xr:uid="{00000000-0005-0000-0000-000012090000}"/>
    <cellStyle name="_NUBNSB for 0131_Inventory 4 days 04.051_Inventory 4 days 04.055_Inventory 4 days 04.30.052" xfId="2331" xr:uid="{00000000-0005-0000-0000-000013090000}"/>
    <cellStyle name="_NUBNSB for 0131_Inventory 4 days 04.051_Inventory 4 days 04.055_Inventory 4 days 04.30.052_NUBNSB for 0708" xfId="2332" xr:uid="{00000000-0005-0000-0000-000014090000}"/>
    <cellStyle name="_NUBNSB for 0131_Inventory 4 days 04.051_Inventory 4 days 04.055_Inventory 4 days 04.30.052_NUBNSB for 0708_Inventory 4 days 0802." xfId="2333" xr:uid="{00000000-0005-0000-0000-000015090000}"/>
    <cellStyle name="_NUBNSB for 0131_Inventory 4 days 04.051_Inventory 4 days 04.055_Inventory 4 days 04.30.052_NUBNSB for 0708_NUBNSB0726." xfId="2334" xr:uid="{00000000-0005-0000-0000-000016090000}"/>
    <cellStyle name="_NUBNSB for 0131_Inventory 4 days 04.051_Inventory 4 days 04.055_Inventory 4 days 04.30.052_NUBNSB for 0708_Weekly report (MM) 0722" xfId="2335" xr:uid="{00000000-0005-0000-0000-000017090000}"/>
    <cellStyle name="_NUBNSB for 0131_Inventory 4 days 04.051_Inventory 4 days 04.055_Inventory 4 days 04.30.052_NUBNSB for 0708_Weekly report (MM) 0812." xfId="2336" xr:uid="{00000000-0005-0000-0000-000018090000}"/>
    <cellStyle name="_NUBNSB for 0131_Inventory 4 days 04.051_Inventory 4 days 04.055_NUBNSB for 0708" xfId="2337" xr:uid="{00000000-0005-0000-0000-000019090000}"/>
    <cellStyle name="_NUBNSB for 0131_Inventory 4 days 04.051_Inventory 4 days 04.055_NUBNSB for 0708_Inventory 4 days 0802." xfId="2338" xr:uid="{00000000-0005-0000-0000-00001A090000}"/>
    <cellStyle name="_NUBNSB for 0131_Inventory 4 days 04.051_Inventory 4 days 04.055_NUBNSB for 0708_NUBNSB0726." xfId="2339" xr:uid="{00000000-0005-0000-0000-00001B090000}"/>
    <cellStyle name="_NUBNSB for 0131_Inventory 4 days 04.051_Inventory 4 days 04.055_NUBNSB for 0708_Weekly report (MM) 0722" xfId="2340" xr:uid="{00000000-0005-0000-0000-00001C090000}"/>
    <cellStyle name="_NUBNSB for 0131_Inventory 4 days 04.051_Inventory 4 days 04.055_NUBNSB for 0708_Weekly report (MM) 0812." xfId="2341" xr:uid="{00000000-0005-0000-0000-00001D090000}"/>
    <cellStyle name="_NUBNSB for 0131_Inventory 4 days 04.051_IPS_Slowing Moving_07.18-05" xfId="2342" xr:uid="{00000000-0005-0000-0000-00001E090000}"/>
    <cellStyle name="_NUBNSB for 0131_Inventory 4 days 04.051_IPS_Slowing Moving_07.18-05_Weekly report (MM) 0722" xfId="2343" xr:uid="{00000000-0005-0000-0000-00001F090000}"/>
    <cellStyle name="_NUBNSB for 0131_Inventory 4 days 04.051_IPS_Slowing Moving_07.18-05_Weekly report (MM) 0812." xfId="2344" xr:uid="{00000000-0005-0000-0000-000020090000}"/>
    <cellStyle name="_NUBNSB for 0131_Inventory 4 days 04.051_Monthly report" xfId="2345" xr:uid="{00000000-0005-0000-0000-000021090000}"/>
    <cellStyle name="_NUBNSB for 0131_Inventory 4 days 04.051_NUBNSB for 0708" xfId="2346" xr:uid="{00000000-0005-0000-0000-000022090000}"/>
    <cellStyle name="_NUBNSB for 0131_Inventory 4 days 04.051_NUBNSB for 0708_Inventory 4 days 0802." xfId="2347" xr:uid="{00000000-0005-0000-0000-000023090000}"/>
    <cellStyle name="_NUBNSB for 0131_Inventory 4 days 04.051_NUBNSB for 0708_NUBNSB0726." xfId="2348" xr:uid="{00000000-0005-0000-0000-000024090000}"/>
    <cellStyle name="_NUBNSB for 0131_Inventory 4 days 04.051_NUBNSB for 0708_Weekly report (MM) 0722" xfId="2349" xr:uid="{00000000-0005-0000-0000-000025090000}"/>
    <cellStyle name="_NUBNSB for 0131_Inventory 4 days 04.051_NUBNSB for 0708_Weekly report (MM) 0812." xfId="2350" xr:uid="{00000000-0005-0000-0000-000026090000}"/>
    <cellStyle name="_NUBNSB for 0131_Inventory 4 days 04.051_OA-IPS KPI 2005.4.28" xfId="2351" xr:uid="{00000000-0005-0000-0000-000027090000}"/>
    <cellStyle name="_NUBNSB for 0131_Inventory 4 days 04.051_OA-IPS KPI 2005.4.28_NUBNSB for 0708" xfId="2352" xr:uid="{00000000-0005-0000-0000-000028090000}"/>
    <cellStyle name="_NUBNSB for 0131_Inventory 4 days 04.051_OA-IPS KPI 2005.4.28_NUBNSB for 0708_Inventory 4 days 0802." xfId="2353" xr:uid="{00000000-0005-0000-0000-000029090000}"/>
    <cellStyle name="_NUBNSB for 0131_Inventory 4 days 04.051_OA-IPS KPI 2005.4.28_NUBNSB for 0708_NUBNSB0726." xfId="2354" xr:uid="{00000000-0005-0000-0000-00002A090000}"/>
    <cellStyle name="_NUBNSB for 0131_Inventory 4 days 04.051_OA-IPS KPI 2005.4.28_NUBNSB for 0708_Weekly report (MM) 0722" xfId="2355" xr:uid="{00000000-0005-0000-0000-00002B090000}"/>
    <cellStyle name="_NUBNSB for 0131_Inventory 4 days 04.051_OA-IPS KPI 2005.4.28_NUBNSB for 0708_Weekly report (MM) 0812." xfId="2356" xr:uid="{00000000-0005-0000-0000-00002C090000}"/>
    <cellStyle name="_NUBNSB for 0131_Inventory 4 days 04.051_OA-IPS KPI on 05.26.05" xfId="2357" xr:uid="{00000000-0005-0000-0000-00002D090000}"/>
    <cellStyle name="_NUBNSB for 0131_Inventory 4 days 04.051_OA-IPS KPI on 05.26.05_NUBNSB for 0708" xfId="2358" xr:uid="{00000000-0005-0000-0000-00002E090000}"/>
    <cellStyle name="_NUBNSB for 0131_Inventory 4 days 04.051_OA-IPS KPI on 05.26.05_NUBNSB for 0708_Inventory 4 days 0802." xfId="2359" xr:uid="{00000000-0005-0000-0000-00002F090000}"/>
    <cellStyle name="_NUBNSB for 0131_Inventory 4 days 04.051_OA-IPS KPI on 05.26.05_NUBNSB for 0708_NUBNSB0726." xfId="2360" xr:uid="{00000000-0005-0000-0000-000030090000}"/>
    <cellStyle name="_NUBNSB for 0131_Inventory 4 days 04.051_OA-IPS KPI on 05.26.05_NUBNSB for 0708_Weekly report (MM) 0722" xfId="2361" xr:uid="{00000000-0005-0000-0000-000031090000}"/>
    <cellStyle name="_NUBNSB for 0131_Inventory 4 days 04.051_OA-IPS KPI on 05.26.05_NUBNSB for 0708_Weekly report (MM) 0812." xfId="2362" xr:uid="{00000000-0005-0000-0000-000032090000}"/>
    <cellStyle name="_NUBNSB for 0131_Inventory 4 days 04.051_Slow Moving new  Format" xfId="2363" xr:uid="{00000000-0005-0000-0000-000033090000}"/>
    <cellStyle name="_NUBNSB for 0131_Inventory 4 days 04.051_Slow Moving8.31" xfId="2364" xr:uid="{00000000-0005-0000-0000-000034090000}"/>
    <cellStyle name="_NUBNSB for 0131_Inventory 4 days 04.051_Slow Moving9.28" xfId="2365" xr:uid="{00000000-0005-0000-0000-000035090000}"/>
    <cellStyle name="_NUBNSB for 0131_Inventory 4 days 04.051_slowmovingISD" xfId="2366" xr:uid="{00000000-0005-0000-0000-000036090000}"/>
    <cellStyle name="_NUBNSB for 0131_Inventory 4 days 04.051_slowmovingISD6.301" xfId="2367" xr:uid="{00000000-0005-0000-0000-000037090000}"/>
    <cellStyle name="_NUBNSB for 0131_Inventory 4 days 04.051_Summary (3)" xfId="2368" xr:uid="{00000000-0005-0000-0000-000038090000}"/>
    <cellStyle name="_NUBNSB for 0131_Inventory 4 days 04.051_Summary 11 2" xfId="2369" xr:uid="{00000000-0005-0000-0000-000039090000}"/>
    <cellStyle name="_NUBNSB for 0131_Inventory 4 days 04.30.051" xfId="2370" xr:uid="{00000000-0005-0000-0000-00003A090000}"/>
    <cellStyle name="_NUBNSB for 0131_Inventory 4 days 04.30.051_NUBNSB for 0708" xfId="2371" xr:uid="{00000000-0005-0000-0000-00003B090000}"/>
    <cellStyle name="_NUBNSB for 0131_Inventory 4 days 04.30.051_NUBNSB for 0708_Inventory 4 days 0802." xfId="2372" xr:uid="{00000000-0005-0000-0000-00003C090000}"/>
    <cellStyle name="_NUBNSB for 0131_Inventory 4 days 04.30.051_NUBNSB for 0708_NUBNSB0726." xfId="2373" xr:uid="{00000000-0005-0000-0000-00003D090000}"/>
    <cellStyle name="_NUBNSB for 0131_Inventory 4 days 04.30.051_NUBNSB for 0708_Weekly report (MM) 0722" xfId="2374" xr:uid="{00000000-0005-0000-0000-00003E090000}"/>
    <cellStyle name="_NUBNSB for 0131_Inventory 4 days 04.30.051_NUBNSB for 0708_Weekly report (MM) 0812." xfId="2375" xr:uid="{00000000-0005-0000-0000-00003F090000}"/>
    <cellStyle name="_NUBNSB for 0131_Inventory 4 days 04.30.052" xfId="2376" xr:uid="{00000000-0005-0000-0000-000040090000}"/>
    <cellStyle name="_NUBNSB for 0131_Inventory 4 days 04.30.052_NUBNSB for 0708" xfId="2377" xr:uid="{00000000-0005-0000-0000-000041090000}"/>
    <cellStyle name="_NUBNSB for 0131_Inventory 4 days 04.30.052_NUBNSB for 0708_Inventory 4 days 0802." xfId="2378" xr:uid="{00000000-0005-0000-0000-000042090000}"/>
    <cellStyle name="_NUBNSB for 0131_Inventory 4 days 04.30.052_NUBNSB for 0708_NUBNSB0726." xfId="2379" xr:uid="{00000000-0005-0000-0000-000043090000}"/>
    <cellStyle name="_NUBNSB for 0131_Inventory 4 days 04.30.052_NUBNSB for 0708_Weekly report (MM) 0722" xfId="2380" xr:uid="{00000000-0005-0000-0000-000044090000}"/>
    <cellStyle name="_NUBNSB for 0131_Inventory 4 days 04.30.052_NUBNSB for 0708_Weekly report (MM) 0812." xfId="2381" xr:uid="{00000000-0005-0000-0000-000045090000}"/>
    <cellStyle name="_NUBNSB for 0131_IPS_Slowing Moving_07.18-05" xfId="2382" xr:uid="{00000000-0005-0000-0000-000046090000}"/>
    <cellStyle name="_NUBNSB for 0131_IPS_Slowing Moving_07.18-05_Weekly report (MM) 0722" xfId="2383" xr:uid="{00000000-0005-0000-0000-000047090000}"/>
    <cellStyle name="_NUBNSB for 0131_IPS_Slowing Moving_07.18-05_Weekly report (MM) 0812." xfId="2384" xr:uid="{00000000-0005-0000-0000-000048090000}"/>
    <cellStyle name="_NUBNSB for 0131_NUBNSB for 0708" xfId="2385" xr:uid="{00000000-0005-0000-0000-000049090000}"/>
    <cellStyle name="_NUBNSB for 0131_NUBNSB for 0708_Inventory 4 days 0802." xfId="2386" xr:uid="{00000000-0005-0000-0000-00004A090000}"/>
    <cellStyle name="_NUBNSB for 0131_NUBNSB for 0708_NUBNSB0726." xfId="2387" xr:uid="{00000000-0005-0000-0000-00004B090000}"/>
    <cellStyle name="_NUBNSB for 0131_NUBNSB for 0708_Weekly report (MM) 0722" xfId="2388" xr:uid="{00000000-0005-0000-0000-00004C090000}"/>
    <cellStyle name="_NUBNSB for 0131_NUBNSB for 0708_Weekly report (MM) 0812." xfId="2389" xr:uid="{00000000-0005-0000-0000-00004D090000}"/>
    <cellStyle name="_NUBNSB for 0131_OA-IPS KPI on 03.31.05" xfId="2390" xr:uid="{00000000-0005-0000-0000-00004E090000}"/>
    <cellStyle name="_NUBNSB for 0131_OA-IPS KPI on 03.31.05_Inventory 4 days 04.055" xfId="2391" xr:uid="{00000000-0005-0000-0000-00004F090000}"/>
    <cellStyle name="_NUBNSB for 0131_OA-IPS KPI on 03.31.05_Inventory 4 days 04.055_Inventory 4 days 04.30.051" xfId="2392" xr:uid="{00000000-0005-0000-0000-000050090000}"/>
    <cellStyle name="_NUBNSB for 0131_OA-IPS KPI on 03.31.05_Inventory 4 days 04.055_Inventory 4 days 04.30.051_NUBNSB for 0708" xfId="2393" xr:uid="{00000000-0005-0000-0000-000051090000}"/>
    <cellStyle name="_NUBNSB for 0131_OA-IPS KPI on 03.31.05_Inventory 4 days 04.055_Inventory 4 days 04.30.051_NUBNSB for 0708_Inventory 4 days 0802." xfId="2394" xr:uid="{00000000-0005-0000-0000-000052090000}"/>
    <cellStyle name="_NUBNSB for 0131_OA-IPS KPI on 03.31.05_Inventory 4 days 04.055_Inventory 4 days 04.30.051_NUBNSB for 0708_NUBNSB0726." xfId="2395" xr:uid="{00000000-0005-0000-0000-000053090000}"/>
    <cellStyle name="_NUBNSB for 0131_OA-IPS KPI on 03.31.05_Inventory 4 days 04.055_Inventory 4 days 04.30.051_NUBNSB for 0708_Weekly report (MM) 0722" xfId="2396" xr:uid="{00000000-0005-0000-0000-000054090000}"/>
    <cellStyle name="_NUBNSB for 0131_OA-IPS KPI on 03.31.05_Inventory 4 days 04.055_Inventory 4 days 04.30.051_NUBNSB for 0708_Weekly report (MM) 0812." xfId="2397" xr:uid="{00000000-0005-0000-0000-000055090000}"/>
    <cellStyle name="_NUBNSB for 0131_OA-IPS KPI on 03.31.05_Inventory 4 days 04.055_Inventory 4 days 04.30.052" xfId="2398" xr:uid="{00000000-0005-0000-0000-000056090000}"/>
    <cellStyle name="_NUBNSB for 0131_OA-IPS KPI on 03.31.05_Inventory 4 days 04.055_Inventory 4 days 04.30.052_NUBNSB for 0708" xfId="2399" xr:uid="{00000000-0005-0000-0000-000057090000}"/>
    <cellStyle name="_NUBNSB for 0131_OA-IPS KPI on 03.31.05_Inventory 4 days 04.055_Inventory 4 days 04.30.052_NUBNSB for 0708_Inventory 4 days 0802." xfId="2400" xr:uid="{00000000-0005-0000-0000-000058090000}"/>
    <cellStyle name="_NUBNSB for 0131_OA-IPS KPI on 03.31.05_Inventory 4 days 04.055_Inventory 4 days 04.30.052_NUBNSB for 0708_NUBNSB0726." xfId="2401" xr:uid="{00000000-0005-0000-0000-000059090000}"/>
    <cellStyle name="_NUBNSB for 0131_OA-IPS KPI on 03.31.05_Inventory 4 days 04.055_Inventory 4 days 04.30.052_NUBNSB for 0708_Weekly report (MM) 0722" xfId="2402" xr:uid="{00000000-0005-0000-0000-00005A090000}"/>
    <cellStyle name="_NUBNSB for 0131_OA-IPS KPI on 03.31.05_Inventory 4 days 04.055_Inventory 4 days 04.30.052_NUBNSB for 0708_Weekly report (MM) 0812." xfId="2403" xr:uid="{00000000-0005-0000-0000-00005B090000}"/>
    <cellStyle name="_NUBNSB for 0131_OA-IPS KPI on 03.31.05_Inventory 4 days 04.055_NUBNSB for 0708" xfId="2404" xr:uid="{00000000-0005-0000-0000-00005C090000}"/>
    <cellStyle name="_NUBNSB for 0131_OA-IPS KPI on 03.31.05_Inventory 4 days 04.055_NUBNSB for 0708_Inventory 4 days 0802." xfId="2405" xr:uid="{00000000-0005-0000-0000-00005D090000}"/>
    <cellStyle name="_NUBNSB for 0131_OA-IPS KPI on 03.31.05_Inventory 4 days 04.055_NUBNSB for 0708_NUBNSB0726." xfId="2406" xr:uid="{00000000-0005-0000-0000-00005E090000}"/>
    <cellStyle name="_NUBNSB for 0131_OA-IPS KPI on 03.31.05_Inventory 4 days 04.055_NUBNSB for 0708_Weekly report (MM) 0722" xfId="2407" xr:uid="{00000000-0005-0000-0000-00005F090000}"/>
    <cellStyle name="_NUBNSB for 0131_OA-IPS KPI on 03.31.05_Inventory 4 days 04.055_NUBNSB for 0708_Weekly report (MM) 0812." xfId="2408" xr:uid="{00000000-0005-0000-0000-000060090000}"/>
    <cellStyle name="_NUBNSB for 0131_OA-IPS KPI on 03.31.05_IPS_Slowing Moving_07.18-05" xfId="2409" xr:uid="{00000000-0005-0000-0000-000061090000}"/>
    <cellStyle name="_NUBNSB for 0131_OA-IPS KPI on 03.31.05_IPS_Slowing Moving_07.18-05_Weekly report (MM) 0722" xfId="2410" xr:uid="{00000000-0005-0000-0000-000062090000}"/>
    <cellStyle name="_NUBNSB for 0131_OA-IPS KPI on 03.31.05_IPS_Slowing Moving_07.18-05_Weekly report (MM) 0812." xfId="2411" xr:uid="{00000000-0005-0000-0000-000063090000}"/>
    <cellStyle name="_NUBNSB for 0131_OA-IPS KPI on 03.31.05_Monthly report" xfId="2412" xr:uid="{00000000-0005-0000-0000-000064090000}"/>
    <cellStyle name="_NUBNSB for 0131_OA-IPS KPI on 03.31.05_NUBNSB for 0708" xfId="2413" xr:uid="{00000000-0005-0000-0000-000065090000}"/>
    <cellStyle name="_NUBNSB for 0131_OA-IPS KPI on 03.31.05_NUBNSB for 0708_Inventory 4 days 0802." xfId="2414" xr:uid="{00000000-0005-0000-0000-000066090000}"/>
    <cellStyle name="_NUBNSB for 0131_OA-IPS KPI on 03.31.05_NUBNSB for 0708_NUBNSB0726." xfId="2415" xr:uid="{00000000-0005-0000-0000-000067090000}"/>
    <cellStyle name="_NUBNSB for 0131_OA-IPS KPI on 03.31.05_NUBNSB for 0708_Weekly report (MM) 0722" xfId="2416" xr:uid="{00000000-0005-0000-0000-000068090000}"/>
    <cellStyle name="_NUBNSB for 0131_OA-IPS KPI on 03.31.05_NUBNSB for 0708_Weekly report (MM) 0812." xfId="2417" xr:uid="{00000000-0005-0000-0000-000069090000}"/>
    <cellStyle name="_NUBNSB for 0131_OA-IPS KPI on 03.31.05_OA-IPS KPI 2005.4.28" xfId="2418" xr:uid="{00000000-0005-0000-0000-00006A090000}"/>
    <cellStyle name="_NUBNSB for 0131_OA-IPS KPI on 03.31.05_OA-IPS KPI 2005.4.28_NUBNSB for 0708" xfId="2419" xr:uid="{00000000-0005-0000-0000-00006B090000}"/>
    <cellStyle name="_NUBNSB for 0131_OA-IPS KPI on 03.31.05_OA-IPS KPI 2005.4.28_NUBNSB for 0708_Inventory 4 days 0802." xfId="2420" xr:uid="{00000000-0005-0000-0000-00006C090000}"/>
    <cellStyle name="_NUBNSB for 0131_OA-IPS KPI on 03.31.05_OA-IPS KPI 2005.4.28_NUBNSB for 0708_NUBNSB0726." xfId="2421" xr:uid="{00000000-0005-0000-0000-00006D090000}"/>
    <cellStyle name="_NUBNSB for 0131_OA-IPS KPI on 03.31.05_OA-IPS KPI 2005.4.28_NUBNSB for 0708_Weekly report (MM) 0722" xfId="2422" xr:uid="{00000000-0005-0000-0000-00006E090000}"/>
    <cellStyle name="_NUBNSB for 0131_OA-IPS KPI on 03.31.05_OA-IPS KPI 2005.4.28_NUBNSB for 0708_Weekly report (MM) 0812." xfId="2423" xr:uid="{00000000-0005-0000-0000-00006F090000}"/>
    <cellStyle name="_NUBNSB for 0131_OA-IPS KPI on 03.31.05_OA-IPS KPI on 05.26.05" xfId="2424" xr:uid="{00000000-0005-0000-0000-000070090000}"/>
    <cellStyle name="_NUBNSB for 0131_OA-IPS KPI on 03.31.05_OA-IPS KPI on 05.26.05_NUBNSB for 0708" xfId="2425" xr:uid="{00000000-0005-0000-0000-000071090000}"/>
    <cellStyle name="_NUBNSB for 0131_OA-IPS KPI on 03.31.05_OA-IPS KPI on 05.26.05_NUBNSB for 0708_Inventory 4 days 0802." xfId="2426" xr:uid="{00000000-0005-0000-0000-000072090000}"/>
    <cellStyle name="_NUBNSB for 0131_OA-IPS KPI on 03.31.05_OA-IPS KPI on 05.26.05_NUBNSB for 0708_NUBNSB0726." xfId="2427" xr:uid="{00000000-0005-0000-0000-000073090000}"/>
    <cellStyle name="_NUBNSB for 0131_OA-IPS KPI on 03.31.05_OA-IPS KPI on 05.26.05_NUBNSB for 0708_Weekly report (MM) 0722" xfId="2428" xr:uid="{00000000-0005-0000-0000-000074090000}"/>
    <cellStyle name="_NUBNSB for 0131_OA-IPS KPI on 03.31.05_OA-IPS KPI on 05.26.05_NUBNSB for 0708_Weekly report (MM) 0812." xfId="2429" xr:uid="{00000000-0005-0000-0000-000075090000}"/>
    <cellStyle name="_NUBNSB for 0131_OA-IPS KPI on 03.31.05_Slow Moving new  Format" xfId="2430" xr:uid="{00000000-0005-0000-0000-000076090000}"/>
    <cellStyle name="_NUBNSB for 0131_OA-IPS KPI on 03.31.05_Slow Moving8.31" xfId="2431" xr:uid="{00000000-0005-0000-0000-000077090000}"/>
    <cellStyle name="_NUBNSB for 0131_OA-IPS KPI on 03.31.05_Slow Moving9.28" xfId="2432" xr:uid="{00000000-0005-0000-0000-000078090000}"/>
    <cellStyle name="_NUBNSB for 0131_OA-IPS KPI on 03.31.05_slowmovingISD" xfId="2433" xr:uid="{00000000-0005-0000-0000-000079090000}"/>
    <cellStyle name="_NUBNSB for 0131_OA-IPS KPI on 03.31.05_slowmovingISD6.301" xfId="2434" xr:uid="{00000000-0005-0000-0000-00007A090000}"/>
    <cellStyle name="_NUBNSB for 0131_OA-IPS KPI on 03.31.05_Summary (3)" xfId="2435" xr:uid="{00000000-0005-0000-0000-00007B090000}"/>
    <cellStyle name="_NUBNSB for 0131_OA-IPS KPI on 03.31.05_Summary 11 2" xfId="2436" xr:uid="{00000000-0005-0000-0000-00007C090000}"/>
    <cellStyle name="_NUBNSB for 0303" xfId="2437" xr:uid="{00000000-0005-0000-0000-00007D090000}"/>
    <cellStyle name="_NUBNSB for 0303_NUBNSB for 0708" xfId="2438" xr:uid="{00000000-0005-0000-0000-00007E090000}"/>
    <cellStyle name="_NUBNSB for 0303_NUBNSB for 0708_Inventory 4 days 0802." xfId="2439" xr:uid="{00000000-0005-0000-0000-00007F090000}"/>
    <cellStyle name="_NUBNSB for 0303_NUBNSB for 0708_NUBNSB0726." xfId="2440" xr:uid="{00000000-0005-0000-0000-000080090000}"/>
    <cellStyle name="_NUBNSB for 0303_NUBNSB for 0708_Weekly report (MM) 0722" xfId="2441" xr:uid="{00000000-0005-0000-0000-000081090000}"/>
    <cellStyle name="_NUBNSB for 0303_NUBNSB for 0708_Weekly report (MM) 0812." xfId="2442" xr:uid="{00000000-0005-0000-0000-000082090000}"/>
    <cellStyle name="_NUBNSB for 0305" xfId="2443" xr:uid="{00000000-0005-0000-0000-000083090000}"/>
    <cellStyle name="_NUBNSB for 0305_NUBNSB for 0708" xfId="2444" xr:uid="{00000000-0005-0000-0000-000084090000}"/>
    <cellStyle name="_NUBNSB for 0305_NUBNSB for 0708_Inventory 4 days 0802." xfId="2445" xr:uid="{00000000-0005-0000-0000-000085090000}"/>
    <cellStyle name="_NUBNSB for 0305_NUBNSB for 0708_NUBNSB0726." xfId="2446" xr:uid="{00000000-0005-0000-0000-000086090000}"/>
    <cellStyle name="_NUBNSB for 0305_NUBNSB for 0708_Weekly report (MM) 0722" xfId="2447" xr:uid="{00000000-0005-0000-0000-000087090000}"/>
    <cellStyle name="_NUBNSB for 0305_NUBNSB for 0708_Weekly report (MM) 0812." xfId="2448" xr:uid="{00000000-0005-0000-0000-000088090000}"/>
    <cellStyle name="_NUBNSB for 0311" xfId="2449" xr:uid="{00000000-0005-0000-0000-000089090000}"/>
    <cellStyle name="_NUBNSB for 0311_NUBNSB for 0708" xfId="2450" xr:uid="{00000000-0005-0000-0000-00008A090000}"/>
    <cellStyle name="_NUBNSB for 0311_NUBNSB for 0708_Inventory 4 days 0802." xfId="2451" xr:uid="{00000000-0005-0000-0000-00008B090000}"/>
    <cellStyle name="_NUBNSB for 0311_NUBNSB for 0708_NUBNSB0726." xfId="2452" xr:uid="{00000000-0005-0000-0000-00008C090000}"/>
    <cellStyle name="_NUBNSB for 0311_NUBNSB for 0708_Weekly report (MM) 0722" xfId="2453" xr:uid="{00000000-0005-0000-0000-00008D090000}"/>
    <cellStyle name="_NUBNSB for 0311_NUBNSB for 0708_Weekly report (MM) 0812." xfId="2454" xr:uid="{00000000-0005-0000-0000-00008E090000}"/>
    <cellStyle name="_NUBNSB for 0325." xfId="2455" xr:uid="{00000000-0005-0000-0000-00008F090000}"/>
    <cellStyle name="_NUBNSB for 0325._NUBNSB for 0708" xfId="2456" xr:uid="{00000000-0005-0000-0000-000090090000}"/>
    <cellStyle name="_NUBNSB for 0325._NUBNSB for 0708_Inventory 4 days 0802." xfId="2457" xr:uid="{00000000-0005-0000-0000-000091090000}"/>
    <cellStyle name="_NUBNSB for 0325._NUBNSB for 0708_NUBNSB0726." xfId="2458" xr:uid="{00000000-0005-0000-0000-000092090000}"/>
    <cellStyle name="_NUBNSB for 0325._NUBNSB for 0708_Weekly report (MM) 0722" xfId="2459" xr:uid="{00000000-0005-0000-0000-000093090000}"/>
    <cellStyle name="_NUBNSB for 0325._NUBNSB for 0708_Weekly report (MM) 0812." xfId="2460" xr:uid="{00000000-0005-0000-0000-000094090000}"/>
    <cellStyle name="_NUBNSB for 0331" xfId="2461" xr:uid="{00000000-0005-0000-0000-000095090000}"/>
    <cellStyle name="_NUBNSB for 0331_NUBNSB for 0708" xfId="2462" xr:uid="{00000000-0005-0000-0000-000096090000}"/>
    <cellStyle name="_NUBNSB for 0331_NUBNSB for 0708_Inventory 4 days 0802." xfId="2463" xr:uid="{00000000-0005-0000-0000-000097090000}"/>
    <cellStyle name="_NUBNSB for 0331_NUBNSB for 0708_NUBNSB0726." xfId="2464" xr:uid="{00000000-0005-0000-0000-000098090000}"/>
    <cellStyle name="_NUBNSB for 0331_NUBNSB for 0708_Weekly report (MM) 0722" xfId="2465" xr:uid="{00000000-0005-0000-0000-000099090000}"/>
    <cellStyle name="_NUBNSB for 0331_NUBNSB for 0708_Weekly report (MM) 0812." xfId="2466" xr:uid="{00000000-0005-0000-0000-00009A090000}"/>
    <cellStyle name="_NUBNSB for 0404" xfId="2467" xr:uid="{00000000-0005-0000-0000-00009B090000}"/>
    <cellStyle name="_NUBNSB for 0404_NUBNSB for 0708" xfId="2468" xr:uid="{00000000-0005-0000-0000-00009C090000}"/>
    <cellStyle name="_NUBNSB for 0404_NUBNSB for 0708_Inventory 4 days 0802." xfId="2469" xr:uid="{00000000-0005-0000-0000-00009D090000}"/>
    <cellStyle name="_NUBNSB for 0404_NUBNSB for 0708_NUBNSB0726." xfId="2470" xr:uid="{00000000-0005-0000-0000-00009E090000}"/>
    <cellStyle name="_NUBNSB for 0404_NUBNSB for 0708_Weekly report (MM) 0722" xfId="2471" xr:uid="{00000000-0005-0000-0000-00009F090000}"/>
    <cellStyle name="_NUBNSB for 0404_NUBNSB for 0708_Weekly report (MM) 0812." xfId="2472" xr:uid="{00000000-0005-0000-0000-0000A0090000}"/>
    <cellStyle name="_NUBNSB for 0415" xfId="2473" xr:uid="{00000000-0005-0000-0000-0000A1090000}"/>
    <cellStyle name="_NUBNSB for 0415_NUBNSB for 0708" xfId="2474" xr:uid="{00000000-0005-0000-0000-0000A2090000}"/>
    <cellStyle name="_NUBNSB for 0415_NUBNSB for 0708_Inventory 4 days 0802." xfId="2475" xr:uid="{00000000-0005-0000-0000-0000A3090000}"/>
    <cellStyle name="_NUBNSB for 0415_NUBNSB for 0708_NUBNSB0726." xfId="2476" xr:uid="{00000000-0005-0000-0000-0000A4090000}"/>
    <cellStyle name="_NUBNSB for 0415_NUBNSB for 0708_Weekly report (MM) 0722" xfId="2477" xr:uid="{00000000-0005-0000-0000-0000A5090000}"/>
    <cellStyle name="_NUBNSB for 0415_NUBNSB for 0708_Weekly report (MM) 0812." xfId="2478" xr:uid="{00000000-0005-0000-0000-0000A6090000}"/>
    <cellStyle name="_NUBNSB for 0429" xfId="2479" xr:uid="{00000000-0005-0000-0000-0000A7090000}"/>
    <cellStyle name="_NUBNSB for 0429_NUBNSB for 0708" xfId="2480" xr:uid="{00000000-0005-0000-0000-0000A8090000}"/>
    <cellStyle name="_NUBNSB for 0429_NUBNSB for 0708_Inventory 4 days 0802." xfId="2481" xr:uid="{00000000-0005-0000-0000-0000A9090000}"/>
    <cellStyle name="_NUBNSB for 0429_NUBNSB for 0708_NUBNSB0726." xfId="2482" xr:uid="{00000000-0005-0000-0000-0000AA090000}"/>
    <cellStyle name="_NUBNSB for 0429_NUBNSB for 0708_Weekly report (MM) 0722" xfId="2483" xr:uid="{00000000-0005-0000-0000-0000AB090000}"/>
    <cellStyle name="_NUBNSB for 0429_NUBNSB for 0708_Weekly report (MM) 0812." xfId="2484" xr:uid="{00000000-0005-0000-0000-0000AC090000}"/>
    <cellStyle name="_NUBNSB for 0708" xfId="2485" xr:uid="{00000000-0005-0000-0000-0000AD090000}"/>
    <cellStyle name="_NUBNSB0603" xfId="2486" xr:uid="{00000000-0005-0000-0000-0000AE090000}"/>
    <cellStyle name="_NUBNSB0603_NUBNSB for 0708" xfId="2487" xr:uid="{00000000-0005-0000-0000-0000AF090000}"/>
    <cellStyle name="_NUBNSB0603_NUBNSB for 0708_Inventory 4 days 0802." xfId="2488" xr:uid="{00000000-0005-0000-0000-0000B0090000}"/>
    <cellStyle name="_NUBNSB0603_NUBNSB for 0708_NUBNSB0726." xfId="2489" xr:uid="{00000000-0005-0000-0000-0000B1090000}"/>
    <cellStyle name="_NUBNSB0603_NUBNSB for 0708_Weekly report (MM) 0722" xfId="2490" xr:uid="{00000000-0005-0000-0000-0000B2090000}"/>
    <cellStyle name="_NUBNSB0603_NUBNSB for 0708_Weekly report (MM) 0812." xfId="2491" xr:uid="{00000000-0005-0000-0000-0000B3090000}"/>
    <cellStyle name="_NUBNSB0701" xfId="2492" xr:uid="{00000000-0005-0000-0000-0000B4090000}"/>
    <cellStyle name="_NUBNSB0701_NUBNSB for 0708" xfId="2493" xr:uid="{00000000-0005-0000-0000-0000B5090000}"/>
    <cellStyle name="_NUBNSB0701_NUBNSB for 0708_Inventory 4 days 0802." xfId="2494" xr:uid="{00000000-0005-0000-0000-0000B6090000}"/>
    <cellStyle name="_NUBNSB0701_NUBNSB for 0708_NUBNSB0726." xfId="2495" xr:uid="{00000000-0005-0000-0000-0000B7090000}"/>
    <cellStyle name="_NUBNSB0701_NUBNSB for 0708_Weekly report (MM) 0722" xfId="2496" xr:uid="{00000000-0005-0000-0000-0000B8090000}"/>
    <cellStyle name="_NUBNSB0701_NUBNSB for 0708_Weekly report (MM) 0812." xfId="2497" xr:uid="{00000000-0005-0000-0000-0000B9090000}"/>
    <cellStyle name="_NUBNSB0801" xfId="2498" xr:uid="{00000000-0005-0000-0000-0000BA090000}"/>
    <cellStyle name="_OA Inventory distribution trend chart4.1" xfId="2499" xr:uid="{00000000-0005-0000-0000-0000BB090000}"/>
    <cellStyle name="_OA Slow moving summay _01.08" xfId="2500" xr:uid="{00000000-0005-0000-0000-0000BC090000}"/>
    <cellStyle name="_OA-IPS KPI 2005.4.14" xfId="2501" xr:uid="{00000000-0005-0000-0000-0000BD090000}"/>
    <cellStyle name="_OA-IPS KPI 2005.4.14_NUBNSB for 0708" xfId="2502" xr:uid="{00000000-0005-0000-0000-0000BE090000}"/>
    <cellStyle name="_OA-IPS KPI 2005.4.14_NUBNSB for 0708_Inventory 4 days 0802." xfId="2503" xr:uid="{00000000-0005-0000-0000-0000BF090000}"/>
    <cellStyle name="_OA-IPS KPI 2005.4.14_NUBNSB for 0708_NUBNSB0726." xfId="2504" xr:uid="{00000000-0005-0000-0000-0000C0090000}"/>
    <cellStyle name="_OA-IPS KPI 2005.4.14_NUBNSB for 0708_Weekly report (MM) 0722" xfId="2505" xr:uid="{00000000-0005-0000-0000-0000C1090000}"/>
    <cellStyle name="_OA-IPS KPI 2005.4.14_NUBNSB for 0708_Weekly report (MM) 0812." xfId="2506" xr:uid="{00000000-0005-0000-0000-0000C2090000}"/>
    <cellStyle name="_OA-IPS KPI 2005.4.21" xfId="2507" xr:uid="{00000000-0005-0000-0000-0000C3090000}"/>
    <cellStyle name="_OA-IPS KPI 2005.4.21_NUBNSB for 0708" xfId="2508" xr:uid="{00000000-0005-0000-0000-0000C4090000}"/>
    <cellStyle name="_OA-IPS KPI 2005.4.21_NUBNSB for 0708_Inventory 4 days 0802." xfId="2509" xr:uid="{00000000-0005-0000-0000-0000C5090000}"/>
    <cellStyle name="_OA-IPS KPI 2005.4.21_NUBNSB for 0708_NUBNSB0726." xfId="2510" xr:uid="{00000000-0005-0000-0000-0000C6090000}"/>
    <cellStyle name="_OA-IPS KPI 2005.4.21_NUBNSB for 0708_Weekly report (MM) 0722" xfId="2511" xr:uid="{00000000-0005-0000-0000-0000C7090000}"/>
    <cellStyle name="_OA-IPS KPI 2005.4.21_NUBNSB for 0708_Weekly report (MM) 0812." xfId="2512" xr:uid="{00000000-0005-0000-0000-0000C8090000}"/>
    <cellStyle name="_OA-IPS KPI 2005.4.28" xfId="2513" xr:uid="{00000000-0005-0000-0000-0000C9090000}"/>
    <cellStyle name="_OA-IPS KPI on 03.31.05" xfId="2514" xr:uid="{00000000-0005-0000-0000-0000CA090000}"/>
    <cellStyle name="_OA-IPS KPI on 03.31.05_Inventory 4 days 04.055" xfId="2515" xr:uid="{00000000-0005-0000-0000-0000CB090000}"/>
    <cellStyle name="_OA-IPS KPI on 03.31.05_Inventory 4 days 04.055_Inventory 4 days 04.30.051" xfId="2516" xr:uid="{00000000-0005-0000-0000-0000CC090000}"/>
    <cellStyle name="_OA-IPS KPI on 03.31.05_Inventory 4 days 04.055_Inventory 4 days 04.30.051_NUBNSB for 0708" xfId="2517" xr:uid="{00000000-0005-0000-0000-0000CD090000}"/>
    <cellStyle name="_OA-IPS KPI on 03.31.05_Inventory 4 days 04.055_Inventory 4 days 04.30.051_NUBNSB for 0708_Inventory 4 days 0802." xfId="2518" xr:uid="{00000000-0005-0000-0000-0000CE090000}"/>
    <cellStyle name="_OA-IPS KPI on 03.31.05_Inventory 4 days 04.055_Inventory 4 days 04.30.051_NUBNSB for 0708_NUBNSB0726." xfId="2519" xr:uid="{00000000-0005-0000-0000-0000CF090000}"/>
    <cellStyle name="_OA-IPS KPI on 03.31.05_Inventory 4 days 04.055_Inventory 4 days 04.30.051_NUBNSB for 0708_Weekly report (MM) 0722" xfId="2520" xr:uid="{00000000-0005-0000-0000-0000D0090000}"/>
    <cellStyle name="_OA-IPS KPI on 03.31.05_Inventory 4 days 04.055_Inventory 4 days 04.30.051_NUBNSB for 0708_Weekly report (MM) 0812." xfId="2521" xr:uid="{00000000-0005-0000-0000-0000D1090000}"/>
    <cellStyle name="_OA-IPS KPI on 03.31.05_Inventory 4 days 04.055_Inventory 4 days 04.30.052" xfId="2522" xr:uid="{00000000-0005-0000-0000-0000D2090000}"/>
    <cellStyle name="_OA-IPS KPI on 03.31.05_Inventory 4 days 04.055_Inventory 4 days 04.30.052_NUBNSB for 0708" xfId="2523" xr:uid="{00000000-0005-0000-0000-0000D3090000}"/>
    <cellStyle name="_OA-IPS KPI on 03.31.05_Inventory 4 days 04.055_Inventory 4 days 04.30.052_NUBNSB for 0708_Inventory 4 days 0802." xfId="2524" xr:uid="{00000000-0005-0000-0000-0000D4090000}"/>
    <cellStyle name="_OA-IPS KPI on 03.31.05_Inventory 4 days 04.055_Inventory 4 days 04.30.052_NUBNSB for 0708_NUBNSB0726." xfId="2525" xr:uid="{00000000-0005-0000-0000-0000D5090000}"/>
    <cellStyle name="_OA-IPS KPI on 03.31.05_Inventory 4 days 04.055_Inventory 4 days 04.30.052_NUBNSB for 0708_Weekly report (MM) 0722" xfId="2526" xr:uid="{00000000-0005-0000-0000-0000D6090000}"/>
    <cellStyle name="_OA-IPS KPI on 03.31.05_Inventory 4 days 04.055_Inventory 4 days 04.30.052_NUBNSB for 0708_Weekly report (MM) 0812." xfId="2527" xr:uid="{00000000-0005-0000-0000-0000D7090000}"/>
    <cellStyle name="_OA-IPS KPI on 03.31.05_Inventory 4 days 04.055_NUBNSB for 0708" xfId="2528" xr:uid="{00000000-0005-0000-0000-0000D8090000}"/>
    <cellStyle name="_OA-IPS KPI on 03.31.05_Inventory 4 days 04.055_NUBNSB for 0708_Inventory 4 days 0802." xfId="2529" xr:uid="{00000000-0005-0000-0000-0000D9090000}"/>
    <cellStyle name="_OA-IPS KPI on 03.31.05_Inventory 4 days 04.055_NUBNSB for 0708_NUBNSB0726." xfId="2530" xr:uid="{00000000-0005-0000-0000-0000DA090000}"/>
    <cellStyle name="_OA-IPS KPI on 03.31.05_Inventory 4 days 04.055_NUBNSB for 0708_Weekly report (MM) 0722" xfId="2531" xr:uid="{00000000-0005-0000-0000-0000DB090000}"/>
    <cellStyle name="_OA-IPS KPI on 03.31.05_Inventory 4 days 04.055_NUBNSB for 0708_Weekly report (MM) 0812." xfId="2532" xr:uid="{00000000-0005-0000-0000-0000DC090000}"/>
    <cellStyle name="_OA-IPS KPI on 03.31.05_IPS_Slowing Moving_07.18-05" xfId="2533" xr:uid="{00000000-0005-0000-0000-0000DD090000}"/>
    <cellStyle name="_OA-IPS KPI on 03.31.05_IPS_Slowing Moving_07.18-05_Weekly report (MM) 0722" xfId="2534" xr:uid="{00000000-0005-0000-0000-0000DE090000}"/>
    <cellStyle name="_OA-IPS KPI on 03.31.05_IPS_Slowing Moving_07.18-05_Weekly report (MM) 0812." xfId="2535" xr:uid="{00000000-0005-0000-0000-0000DF090000}"/>
    <cellStyle name="_OA-IPS KPI on 03.31.05_Monthly report" xfId="2536" xr:uid="{00000000-0005-0000-0000-0000E0090000}"/>
    <cellStyle name="_OA-IPS KPI on 03.31.05_NUBNSB for 0708" xfId="2537" xr:uid="{00000000-0005-0000-0000-0000E1090000}"/>
    <cellStyle name="_OA-IPS KPI on 03.31.05_NUBNSB for 0708_Inventory 4 days 0802." xfId="2538" xr:uid="{00000000-0005-0000-0000-0000E2090000}"/>
    <cellStyle name="_OA-IPS KPI on 03.31.05_NUBNSB for 0708_NUBNSB0726." xfId="2539" xr:uid="{00000000-0005-0000-0000-0000E3090000}"/>
    <cellStyle name="_OA-IPS KPI on 03.31.05_NUBNSB for 0708_Weekly report (MM) 0722" xfId="2540" xr:uid="{00000000-0005-0000-0000-0000E4090000}"/>
    <cellStyle name="_OA-IPS KPI on 03.31.05_NUBNSB for 0708_Weekly report (MM) 0812." xfId="2541" xr:uid="{00000000-0005-0000-0000-0000E5090000}"/>
    <cellStyle name="_OA-IPS KPI on 03.31.05_OA-IPS KPI 2005.4.28" xfId="2542" xr:uid="{00000000-0005-0000-0000-0000E6090000}"/>
    <cellStyle name="_OA-IPS KPI on 03.31.05_OA-IPS KPI 2005.4.28_NUBNSB for 0708" xfId="2543" xr:uid="{00000000-0005-0000-0000-0000E7090000}"/>
    <cellStyle name="_OA-IPS KPI on 03.31.05_OA-IPS KPI 2005.4.28_NUBNSB for 0708_Inventory 4 days 0802." xfId="2544" xr:uid="{00000000-0005-0000-0000-0000E8090000}"/>
    <cellStyle name="_OA-IPS KPI on 03.31.05_OA-IPS KPI 2005.4.28_NUBNSB for 0708_NUBNSB0726." xfId="2545" xr:uid="{00000000-0005-0000-0000-0000E9090000}"/>
    <cellStyle name="_OA-IPS KPI on 03.31.05_OA-IPS KPI 2005.4.28_NUBNSB for 0708_Weekly report (MM) 0722" xfId="2546" xr:uid="{00000000-0005-0000-0000-0000EA090000}"/>
    <cellStyle name="_OA-IPS KPI on 03.31.05_OA-IPS KPI 2005.4.28_NUBNSB for 0708_Weekly report (MM) 0812." xfId="2547" xr:uid="{00000000-0005-0000-0000-0000EB090000}"/>
    <cellStyle name="_OA-IPS KPI on 03.31.05_OA-IPS KPI on 05.26.05" xfId="2548" xr:uid="{00000000-0005-0000-0000-0000EC090000}"/>
    <cellStyle name="_OA-IPS KPI on 03.31.05_OA-IPS KPI on 05.26.05_NUBNSB for 0708" xfId="2549" xr:uid="{00000000-0005-0000-0000-0000ED090000}"/>
    <cellStyle name="_OA-IPS KPI on 03.31.05_OA-IPS KPI on 05.26.05_NUBNSB for 0708_Inventory 4 days 0802." xfId="2550" xr:uid="{00000000-0005-0000-0000-0000EE090000}"/>
    <cellStyle name="_OA-IPS KPI on 03.31.05_OA-IPS KPI on 05.26.05_NUBNSB for 0708_NUBNSB0726." xfId="2551" xr:uid="{00000000-0005-0000-0000-0000EF090000}"/>
    <cellStyle name="_OA-IPS KPI on 03.31.05_OA-IPS KPI on 05.26.05_NUBNSB for 0708_Weekly report (MM) 0722" xfId="2552" xr:uid="{00000000-0005-0000-0000-0000F0090000}"/>
    <cellStyle name="_OA-IPS KPI on 03.31.05_OA-IPS KPI on 05.26.05_NUBNSB for 0708_Weekly report (MM) 0812." xfId="2553" xr:uid="{00000000-0005-0000-0000-0000F1090000}"/>
    <cellStyle name="_OA-IPS KPI on 03.31.05_Slow Moving new  Format" xfId="2554" xr:uid="{00000000-0005-0000-0000-0000F2090000}"/>
    <cellStyle name="_OA-IPS KPI on 03.31.05_Slow Moving8.31" xfId="2555" xr:uid="{00000000-0005-0000-0000-0000F3090000}"/>
    <cellStyle name="_OA-IPS KPI on 03.31.05_Slow Moving9.28" xfId="2556" xr:uid="{00000000-0005-0000-0000-0000F4090000}"/>
    <cellStyle name="_OA-IPS KPI on 03.31.05_slowmovingISD" xfId="2557" xr:uid="{00000000-0005-0000-0000-0000F5090000}"/>
    <cellStyle name="_OA-IPS KPI on 03.31.05_slowmovingISD6.301" xfId="2558" xr:uid="{00000000-0005-0000-0000-0000F6090000}"/>
    <cellStyle name="_OA-IPS KPI on 03.31.05_Summary (3)" xfId="2559" xr:uid="{00000000-0005-0000-0000-0000F7090000}"/>
    <cellStyle name="_OA-IPS KPI on 03.31.05_Summary 11 2" xfId="2560" xr:uid="{00000000-0005-0000-0000-0000F8090000}"/>
    <cellStyle name="_OA-IPS KPI on 05.26.05" xfId="2561" xr:uid="{00000000-0005-0000-0000-0000F9090000}"/>
    <cellStyle name="_OCS  Slow moving_01.24.05" xfId="2562" xr:uid="{00000000-0005-0000-0000-0000FA090000}"/>
    <cellStyle name="_OCS  Slow moving_02.20.05" xfId="2563" xr:uid="{00000000-0005-0000-0000-0000FB090000}"/>
    <cellStyle name="_OCS  Slow moving_03.07.05" xfId="2564" xr:uid="{00000000-0005-0000-0000-0000FC090000}"/>
    <cellStyle name="_PCBA SLOW Moving--050103" xfId="2565" xr:uid="{00000000-0005-0000-0000-0000FD090000}"/>
    <cellStyle name="_PCBA SLOW Moving--1211" xfId="2566" xr:uid="{00000000-0005-0000-0000-0000FE090000}"/>
    <cellStyle name="_PCBA SLOW Moving--1221" xfId="2567" xr:uid="{00000000-0005-0000-0000-0000FF090000}"/>
    <cellStyle name="_PPD_Slow Moving_03.28.05" xfId="2568" xr:uid="{00000000-0005-0000-0000-0000000A0000}"/>
    <cellStyle name="_PPD_Slow Moving_03.31.05" xfId="2569" xr:uid="{00000000-0005-0000-0000-0000010A0000}"/>
    <cellStyle name="_PPD_Slow Moving_03.31.051" xfId="2570" xr:uid="{00000000-0005-0000-0000-0000020A0000}"/>
    <cellStyle name="_PPD_Slow Moving_04.11.05" xfId="2571" xr:uid="{00000000-0005-0000-0000-0000030A0000}"/>
    <cellStyle name="_PPD_Slow Moving_04.18.05" xfId="2572" xr:uid="{00000000-0005-0000-0000-0000040A0000}"/>
    <cellStyle name="_PPD_Slow Moving_04.25.05" xfId="2573" xr:uid="{00000000-0005-0000-0000-0000050A0000}"/>
    <cellStyle name="_PPD_Slow Moving_05.09.05" xfId="2574" xr:uid="{00000000-0005-0000-0000-0000060A0000}"/>
    <cellStyle name="_PPD_Slow Moving_05.16.05" xfId="2575" xr:uid="{00000000-0005-0000-0000-0000070A0000}"/>
    <cellStyle name="_Risk management summary03.16" xfId="2576" xr:uid="{00000000-0005-0000-0000-0000080A0000}"/>
    <cellStyle name="_Risk management summary03.16_NUBNSB for 0708" xfId="2577" xr:uid="{00000000-0005-0000-0000-0000090A0000}"/>
    <cellStyle name="_Risk management summary03.16_NUBNSB for 0708_Inventory 4 days 0802." xfId="2578" xr:uid="{00000000-0005-0000-0000-00000A0A0000}"/>
    <cellStyle name="_Risk management summary03.16_NUBNSB for 0708_NUBNSB0726." xfId="2579" xr:uid="{00000000-0005-0000-0000-00000B0A0000}"/>
    <cellStyle name="_Risk management summary03.16_NUBNSB for 0708_Weekly report (MM) 0722" xfId="2580" xr:uid="{00000000-0005-0000-0000-00000C0A0000}"/>
    <cellStyle name="_Risk management summary03.16_NUBNSB for 0708_Weekly report (MM) 0812." xfId="2581" xr:uid="{00000000-0005-0000-0000-00000D0A0000}"/>
    <cellStyle name="_Risk management summary03.23" xfId="2582" xr:uid="{00000000-0005-0000-0000-00000E0A0000}"/>
    <cellStyle name="_Risk management summary03.23_NUBNSB for 0708" xfId="2583" xr:uid="{00000000-0005-0000-0000-00000F0A0000}"/>
    <cellStyle name="_Risk management summary03.23_NUBNSB for 0708_Inventory 4 days 0802." xfId="2584" xr:uid="{00000000-0005-0000-0000-0000100A0000}"/>
    <cellStyle name="_Risk management summary03.23_NUBNSB for 0708_NUBNSB0726." xfId="2585" xr:uid="{00000000-0005-0000-0000-0000110A0000}"/>
    <cellStyle name="_Risk management summary03.23_NUBNSB for 0708_Weekly report (MM) 0722" xfId="2586" xr:uid="{00000000-0005-0000-0000-0000120A0000}"/>
    <cellStyle name="_Risk management summary03.23_NUBNSB for 0708_Weekly report (MM) 0812." xfId="2587" xr:uid="{00000000-0005-0000-0000-0000130A0000}"/>
    <cellStyle name="_Risk summary report" xfId="2588" xr:uid="{00000000-0005-0000-0000-0000140A0000}"/>
    <cellStyle name="_Risk summary report.01.26" xfId="2589" xr:uid="{00000000-0005-0000-0000-0000150A0000}"/>
    <cellStyle name="_Risk summary report.01.26_IPS_Slowing Moving_07.18-05" xfId="2590" xr:uid="{00000000-0005-0000-0000-0000160A0000}"/>
    <cellStyle name="_Risk summary report.01.26_IPS_Slowing Moving_07.18-05_Weekly report (MM) 0722" xfId="2591" xr:uid="{00000000-0005-0000-0000-0000170A0000}"/>
    <cellStyle name="_Risk summary report.01.26_IPS_Slowing Moving_07.18-05_Weekly report (MM) 0812." xfId="2592" xr:uid="{00000000-0005-0000-0000-0000180A0000}"/>
    <cellStyle name="_Risk summary report.01.26_KPI-ISD 0311_111" xfId="2593" xr:uid="{00000000-0005-0000-0000-0000190A0000}"/>
    <cellStyle name="_Risk summary report.01.26_KPI-ISD 0311_111_NUBNSB for 0708" xfId="2594" xr:uid="{00000000-0005-0000-0000-00001A0A0000}"/>
    <cellStyle name="_Risk summary report.01.26_KPI-ISD 0311_111_NUBNSB for 0708_Inventory 4 days 0802." xfId="2595" xr:uid="{00000000-0005-0000-0000-00001B0A0000}"/>
    <cellStyle name="_Risk summary report.01.26_KPI-ISD 0311_111_NUBNSB for 0708_NUBNSB0726." xfId="2596" xr:uid="{00000000-0005-0000-0000-00001C0A0000}"/>
    <cellStyle name="_Risk summary report.01.26_KPI-ISD 0311_111_NUBNSB for 0708_Weekly report (MM) 0722" xfId="2597" xr:uid="{00000000-0005-0000-0000-00001D0A0000}"/>
    <cellStyle name="_Risk summary report.01.26_KPI-ISD 0311_111_NUBNSB for 0708_Weekly report (MM) 0812." xfId="2598" xr:uid="{00000000-0005-0000-0000-00001E0A0000}"/>
    <cellStyle name="_Risk summary report.01.26_NUBNSB for 0708" xfId="2599" xr:uid="{00000000-0005-0000-0000-00001F0A0000}"/>
    <cellStyle name="_Risk summary report.01.26_NUBNSB for 0708_Inventory 4 days 0802." xfId="2600" xr:uid="{00000000-0005-0000-0000-0000200A0000}"/>
    <cellStyle name="_Risk summary report.01.26_NUBNSB for 0708_NUBNSB0726." xfId="2601" xr:uid="{00000000-0005-0000-0000-0000210A0000}"/>
    <cellStyle name="_Risk summary report.01.26_NUBNSB for 0708_Weekly report (MM) 0722" xfId="2602" xr:uid="{00000000-0005-0000-0000-0000220A0000}"/>
    <cellStyle name="_Risk summary report.01.26_NUBNSB for 0708_Weekly report (MM) 0812." xfId="2603" xr:uid="{00000000-0005-0000-0000-0000230A0000}"/>
    <cellStyle name="_Risk summary report.01.26_OA IMD 04'05 Cost Review" xfId="2604" xr:uid="{00000000-0005-0000-0000-0000240A0000}"/>
    <cellStyle name="_Risk summary report.01.26_OA IMD 04'05 Cost Review 0502" xfId="2605" xr:uid="{00000000-0005-0000-0000-0000250A0000}"/>
    <cellStyle name="_Risk summary report.01.26_OA IMD 05'05 Cost Review" xfId="2606" xr:uid="{00000000-0005-0000-0000-0000260A0000}"/>
    <cellStyle name="_Risk summary report.01.26_OA IMD 06'05 Cost Review" xfId="2607" xr:uid="{00000000-0005-0000-0000-0000270A0000}"/>
    <cellStyle name="_Risk summary report.01.26_OA IMD 07'05 Cost Review" xfId="2608" xr:uid="{00000000-0005-0000-0000-0000280A0000}"/>
    <cellStyle name="_Risk summary report.01.26_OA IMD 08'05 Cost Review" xfId="2609" xr:uid="{00000000-0005-0000-0000-0000290A0000}"/>
    <cellStyle name="_Risk summary report.02.03" xfId="2610" xr:uid="{00000000-0005-0000-0000-00002A0A0000}"/>
    <cellStyle name="_Risk summary report.02.03_IPS_Slowing Moving_07.18-05" xfId="2611" xr:uid="{00000000-0005-0000-0000-00002B0A0000}"/>
    <cellStyle name="_Risk summary report.02.03_IPS_Slowing Moving_07.18-05_Weekly report (MM) 0722" xfId="2612" xr:uid="{00000000-0005-0000-0000-00002C0A0000}"/>
    <cellStyle name="_Risk summary report.02.03_IPS_Slowing Moving_07.18-05_Weekly report (MM) 0812." xfId="2613" xr:uid="{00000000-0005-0000-0000-00002D0A0000}"/>
    <cellStyle name="_Risk summary report.02.03_ISD  Slow moving_03.31.051" xfId="2614" xr:uid="{00000000-0005-0000-0000-00002E0A0000}"/>
    <cellStyle name="_Risk summary report.02.03_ISD  Slow moving_03.31.051_NUBNSB for 0708" xfId="2615" xr:uid="{00000000-0005-0000-0000-00002F0A0000}"/>
    <cellStyle name="_Risk summary report.02.03_ISD  Slow moving_03.31.051_NUBNSB for 0708_Inventory 4 days 0802." xfId="2616" xr:uid="{00000000-0005-0000-0000-0000300A0000}"/>
    <cellStyle name="_Risk summary report.02.03_ISD  Slow moving_03.31.051_NUBNSB for 0708_NUBNSB0726." xfId="2617" xr:uid="{00000000-0005-0000-0000-0000310A0000}"/>
    <cellStyle name="_Risk summary report.02.03_ISD  Slow moving_03.31.051_NUBNSB for 0708_Weekly report (MM) 0722" xfId="2618" xr:uid="{00000000-0005-0000-0000-0000320A0000}"/>
    <cellStyle name="_Risk summary report.02.03_ISD  Slow moving_03.31.051_NUBNSB for 0708_Weekly report (MM) 0812." xfId="2619" xr:uid="{00000000-0005-0000-0000-0000330A0000}"/>
    <cellStyle name="_Risk summary report.02.03_KPI-ISD 03311" xfId="2620" xr:uid="{00000000-0005-0000-0000-0000340A0000}"/>
    <cellStyle name="_Risk summary report.02.03_KPI-ISD 03311_NUBNSB for 0708" xfId="2621" xr:uid="{00000000-0005-0000-0000-0000350A0000}"/>
    <cellStyle name="_Risk summary report.02.03_KPI-ISD 03311_NUBNSB for 0708_Inventory 4 days 0802." xfId="2622" xr:uid="{00000000-0005-0000-0000-0000360A0000}"/>
    <cellStyle name="_Risk summary report.02.03_KPI-ISD 03311_NUBNSB for 0708_NUBNSB0726." xfId="2623" xr:uid="{00000000-0005-0000-0000-0000370A0000}"/>
    <cellStyle name="_Risk summary report.02.03_KPI-ISD 03311_NUBNSB for 0708_Weekly report (MM) 0722" xfId="2624" xr:uid="{00000000-0005-0000-0000-0000380A0000}"/>
    <cellStyle name="_Risk summary report.02.03_KPI-ISD 03311_NUBNSB for 0708_Weekly report (MM) 0812." xfId="2625" xr:uid="{00000000-0005-0000-0000-0000390A0000}"/>
    <cellStyle name="_Risk summary report.02.03_KPI-ISD 033111" xfId="2626" xr:uid="{00000000-0005-0000-0000-00003A0A0000}"/>
    <cellStyle name="_Risk summary report.02.03_KPI-ISD 033111_NUBNSB for 0708" xfId="2627" xr:uid="{00000000-0005-0000-0000-00003B0A0000}"/>
    <cellStyle name="_Risk summary report.02.03_KPI-ISD 033111_NUBNSB for 0708_Inventory 4 days 0802." xfId="2628" xr:uid="{00000000-0005-0000-0000-00003C0A0000}"/>
    <cellStyle name="_Risk summary report.02.03_KPI-ISD 033111_NUBNSB for 0708_NUBNSB0726." xfId="2629" xr:uid="{00000000-0005-0000-0000-00003D0A0000}"/>
    <cellStyle name="_Risk summary report.02.03_KPI-ISD 033111_NUBNSB for 0708_Weekly report (MM) 0722" xfId="2630" xr:uid="{00000000-0005-0000-0000-00003E0A0000}"/>
    <cellStyle name="_Risk summary report.02.03_KPI-ISD 033111_NUBNSB for 0708_Weekly report (MM) 0812." xfId="2631" xr:uid="{00000000-0005-0000-0000-00003F0A0000}"/>
    <cellStyle name="_Risk summary report.02.03_KPI-OCS 0218" xfId="2632" xr:uid="{00000000-0005-0000-0000-0000400A0000}"/>
    <cellStyle name="_Risk summary report.02.03_KPI-OCS 0218_1" xfId="2633" xr:uid="{00000000-0005-0000-0000-0000410A0000}"/>
    <cellStyle name="_Risk summary report.02.03_KPI-OCS 0218_1_IPS_Slowing Moving_07.18-05" xfId="2634" xr:uid="{00000000-0005-0000-0000-0000420A0000}"/>
    <cellStyle name="_Risk summary report.02.03_KPI-OCS 0218_1_IPS_Slowing Moving_07.18-05_Weekly report (MM) 0722" xfId="2635" xr:uid="{00000000-0005-0000-0000-0000430A0000}"/>
    <cellStyle name="_Risk summary report.02.03_KPI-OCS 0218_1_IPS_Slowing Moving_07.18-05_Weekly report (MM) 0812." xfId="2636" xr:uid="{00000000-0005-0000-0000-0000440A0000}"/>
    <cellStyle name="_Risk summary report.02.03_KPI-OCS 0218_1_KPI-ISD 0311_111" xfId="2637" xr:uid="{00000000-0005-0000-0000-0000450A0000}"/>
    <cellStyle name="_Risk summary report.02.03_KPI-OCS 0218_1_KPI-ISD 0311_111_NUBNSB for 0708" xfId="2638" xr:uid="{00000000-0005-0000-0000-0000460A0000}"/>
    <cellStyle name="_Risk summary report.02.03_KPI-OCS 0218_1_KPI-ISD 0311_111_NUBNSB for 0708_Inventory 4 days 0802." xfId="2639" xr:uid="{00000000-0005-0000-0000-0000470A0000}"/>
    <cellStyle name="_Risk summary report.02.03_KPI-OCS 0218_1_KPI-ISD 0311_111_NUBNSB for 0708_NUBNSB0726." xfId="2640" xr:uid="{00000000-0005-0000-0000-0000480A0000}"/>
    <cellStyle name="_Risk summary report.02.03_KPI-OCS 0218_1_KPI-ISD 0311_111_NUBNSB for 0708_Weekly report (MM) 0722" xfId="2641" xr:uid="{00000000-0005-0000-0000-0000490A0000}"/>
    <cellStyle name="_Risk summary report.02.03_KPI-OCS 0218_1_KPI-ISD 0311_111_NUBNSB for 0708_Weekly report (MM) 0812." xfId="2642" xr:uid="{00000000-0005-0000-0000-00004A0A0000}"/>
    <cellStyle name="_Risk summary report.02.03_KPI-OCS 0218_1_NUBNSB for 0708" xfId="2643" xr:uid="{00000000-0005-0000-0000-00004B0A0000}"/>
    <cellStyle name="_Risk summary report.02.03_KPI-OCS 0218_1_NUBNSB for 0708_Inventory 4 days 0802." xfId="2644" xr:uid="{00000000-0005-0000-0000-00004C0A0000}"/>
    <cellStyle name="_Risk summary report.02.03_KPI-OCS 0218_1_NUBNSB for 0708_NUBNSB0726." xfId="2645" xr:uid="{00000000-0005-0000-0000-00004D0A0000}"/>
    <cellStyle name="_Risk summary report.02.03_KPI-OCS 0218_1_NUBNSB for 0708_Weekly report (MM) 0722" xfId="2646" xr:uid="{00000000-0005-0000-0000-00004E0A0000}"/>
    <cellStyle name="_Risk summary report.02.03_KPI-OCS 0218_1_NUBNSB for 0708_Weekly report (MM) 0812." xfId="2647" xr:uid="{00000000-0005-0000-0000-00004F0A0000}"/>
    <cellStyle name="_Risk summary report.02.03_KPI-OCS 0218_1_OA IMD 04'05 Cost Review" xfId="2648" xr:uid="{00000000-0005-0000-0000-0000500A0000}"/>
    <cellStyle name="_Risk summary report.02.03_KPI-OCS 0218_1_OA IMD 04'05 Cost Review 0502" xfId="2649" xr:uid="{00000000-0005-0000-0000-0000510A0000}"/>
    <cellStyle name="_Risk summary report.02.03_KPI-OCS 0218_1_OA IMD 05'05 Cost Review" xfId="2650" xr:uid="{00000000-0005-0000-0000-0000520A0000}"/>
    <cellStyle name="_Risk summary report.02.03_KPI-OCS 0218_1_OA IMD 06'05 Cost Review" xfId="2651" xr:uid="{00000000-0005-0000-0000-0000530A0000}"/>
    <cellStyle name="_Risk summary report.02.03_KPI-OCS 0218_1_OA IMD 07'05 Cost Review" xfId="2652" xr:uid="{00000000-0005-0000-0000-0000540A0000}"/>
    <cellStyle name="_Risk summary report.02.03_KPI-OCS 0218_1_OA IMD 08'05 Cost Review" xfId="2653" xr:uid="{00000000-0005-0000-0000-0000550A0000}"/>
    <cellStyle name="_Risk summary report.02.03_KPI-OCS 0218_IPS_Slowing Moving_07.18-05" xfId="2654" xr:uid="{00000000-0005-0000-0000-0000560A0000}"/>
    <cellStyle name="_Risk summary report.02.03_KPI-OCS 0218_IPS_Slowing Moving_07.18-05_Weekly report (MM) 0722" xfId="2655" xr:uid="{00000000-0005-0000-0000-0000570A0000}"/>
    <cellStyle name="_Risk summary report.02.03_KPI-OCS 0218_IPS_Slowing Moving_07.18-05_Weekly report (MM) 0812." xfId="2656" xr:uid="{00000000-0005-0000-0000-0000580A0000}"/>
    <cellStyle name="_Risk summary report.02.03_KPI-OCS 0218_KPI-ISD 0311_111" xfId="2657" xr:uid="{00000000-0005-0000-0000-0000590A0000}"/>
    <cellStyle name="_Risk summary report.02.03_KPI-OCS 0218_KPI-ISD 0311_111_NUBNSB for 0708" xfId="2658" xr:uid="{00000000-0005-0000-0000-00005A0A0000}"/>
    <cellStyle name="_Risk summary report.02.03_KPI-OCS 0218_KPI-ISD 0311_111_NUBNSB for 0708_Inventory 4 days 0802." xfId="2659" xr:uid="{00000000-0005-0000-0000-00005B0A0000}"/>
    <cellStyle name="_Risk summary report.02.03_KPI-OCS 0218_KPI-ISD 0311_111_NUBNSB for 0708_NUBNSB0726." xfId="2660" xr:uid="{00000000-0005-0000-0000-00005C0A0000}"/>
    <cellStyle name="_Risk summary report.02.03_KPI-OCS 0218_KPI-ISD 0311_111_NUBNSB for 0708_Weekly report (MM) 0722" xfId="2661" xr:uid="{00000000-0005-0000-0000-00005D0A0000}"/>
    <cellStyle name="_Risk summary report.02.03_KPI-OCS 0218_KPI-ISD 0311_111_NUBNSB for 0708_Weekly report (MM) 0812." xfId="2662" xr:uid="{00000000-0005-0000-0000-00005E0A0000}"/>
    <cellStyle name="_Risk summary report.02.03_KPI-OCS 0218_NUBNSB for 0708" xfId="2663" xr:uid="{00000000-0005-0000-0000-00005F0A0000}"/>
    <cellStyle name="_Risk summary report.02.03_KPI-OCS 0218_NUBNSB for 0708_Inventory 4 days 0802." xfId="2664" xr:uid="{00000000-0005-0000-0000-0000600A0000}"/>
    <cellStyle name="_Risk summary report.02.03_KPI-OCS 0218_NUBNSB for 0708_NUBNSB0726." xfId="2665" xr:uid="{00000000-0005-0000-0000-0000610A0000}"/>
    <cellStyle name="_Risk summary report.02.03_KPI-OCS 0218_NUBNSB for 0708_Weekly report (MM) 0722" xfId="2666" xr:uid="{00000000-0005-0000-0000-0000620A0000}"/>
    <cellStyle name="_Risk summary report.02.03_KPI-OCS 0218_NUBNSB for 0708_Weekly report (MM) 0812." xfId="2667" xr:uid="{00000000-0005-0000-0000-0000630A0000}"/>
    <cellStyle name="_Risk summary report.02.03_KPI-OCS 0218_OA IMD 04'05 Cost Review" xfId="2668" xr:uid="{00000000-0005-0000-0000-0000640A0000}"/>
    <cellStyle name="_Risk summary report.02.03_KPI-OCS 0218_OA IMD 04'05 Cost Review 0502" xfId="2669" xr:uid="{00000000-0005-0000-0000-0000650A0000}"/>
    <cellStyle name="_Risk summary report.02.03_KPI-OCS 0218_OA IMD 05'05 Cost Review" xfId="2670" xr:uid="{00000000-0005-0000-0000-0000660A0000}"/>
    <cellStyle name="_Risk summary report.02.03_KPI-OCS 0218_OA IMD 06'05 Cost Review" xfId="2671" xr:uid="{00000000-0005-0000-0000-0000670A0000}"/>
    <cellStyle name="_Risk summary report.02.03_KPI-OCS 0218_OA IMD 07'05 Cost Review" xfId="2672" xr:uid="{00000000-0005-0000-0000-0000680A0000}"/>
    <cellStyle name="_Risk summary report.02.03_KPI-OCS 0218_OA IMD 08'05 Cost Review" xfId="2673" xr:uid="{00000000-0005-0000-0000-0000690A0000}"/>
    <cellStyle name="_Risk summary report.02.03_KPI-OCS 0225" xfId="2674" xr:uid="{00000000-0005-0000-0000-00006A0A0000}"/>
    <cellStyle name="_Risk summary report.02.03_KPI-OCS 0225_IPS_Slowing Moving_07.18-05" xfId="2675" xr:uid="{00000000-0005-0000-0000-00006B0A0000}"/>
    <cellStyle name="_Risk summary report.02.03_KPI-OCS 0225_IPS_Slowing Moving_07.18-05_Weekly report (MM) 0722" xfId="2676" xr:uid="{00000000-0005-0000-0000-00006C0A0000}"/>
    <cellStyle name="_Risk summary report.02.03_KPI-OCS 0225_IPS_Slowing Moving_07.18-05_Weekly report (MM) 0812." xfId="2677" xr:uid="{00000000-0005-0000-0000-00006D0A0000}"/>
    <cellStyle name="_Risk summary report.02.03_KPI-OCS 0225_KPI-ISD 0311_111" xfId="2678" xr:uid="{00000000-0005-0000-0000-00006E0A0000}"/>
    <cellStyle name="_Risk summary report.02.03_KPI-OCS 0225_KPI-ISD 0311_111_NUBNSB for 0708" xfId="2679" xr:uid="{00000000-0005-0000-0000-00006F0A0000}"/>
    <cellStyle name="_Risk summary report.02.03_KPI-OCS 0225_KPI-ISD 0311_111_NUBNSB for 0708_Inventory 4 days 0802." xfId="2680" xr:uid="{00000000-0005-0000-0000-0000700A0000}"/>
    <cellStyle name="_Risk summary report.02.03_KPI-OCS 0225_KPI-ISD 0311_111_NUBNSB for 0708_NUBNSB0726." xfId="2681" xr:uid="{00000000-0005-0000-0000-0000710A0000}"/>
    <cellStyle name="_Risk summary report.02.03_KPI-OCS 0225_KPI-ISD 0311_111_NUBNSB for 0708_Weekly report (MM) 0722" xfId="2682" xr:uid="{00000000-0005-0000-0000-0000720A0000}"/>
    <cellStyle name="_Risk summary report.02.03_KPI-OCS 0225_KPI-ISD 0311_111_NUBNSB for 0708_Weekly report (MM) 0812." xfId="2683" xr:uid="{00000000-0005-0000-0000-0000730A0000}"/>
    <cellStyle name="_Risk summary report.02.03_KPI-OCS 0225_NUBNSB for 0708" xfId="2684" xr:uid="{00000000-0005-0000-0000-0000740A0000}"/>
    <cellStyle name="_Risk summary report.02.03_KPI-OCS 0225_NUBNSB for 0708_Inventory 4 days 0802." xfId="2685" xr:uid="{00000000-0005-0000-0000-0000750A0000}"/>
    <cellStyle name="_Risk summary report.02.03_KPI-OCS 0225_NUBNSB for 0708_NUBNSB0726." xfId="2686" xr:uid="{00000000-0005-0000-0000-0000760A0000}"/>
    <cellStyle name="_Risk summary report.02.03_KPI-OCS 0225_NUBNSB for 0708_Weekly report (MM) 0722" xfId="2687" xr:uid="{00000000-0005-0000-0000-0000770A0000}"/>
    <cellStyle name="_Risk summary report.02.03_KPI-OCS 0225_NUBNSB for 0708_Weekly report (MM) 0812." xfId="2688" xr:uid="{00000000-0005-0000-0000-0000780A0000}"/>
    <cellStyle name="_Risk summary report.02.03_KPI-OCS 0225_OA IMD 04'05 Cost Review" xfId="2689" xr:uid="{00000000-0005-0000-0000-0000790A0000}"/>
    <cellStyle name="_Risk summary report.02.03_KPI-OCS 0225_OA IMD 04'05 Cost Review 0502" xfId="2690" xr:uid="{00000000-0005-0000-0000-00007A0A0000}"/>
    <cellStyle name="_Risk summary report.02.03_KPI-OCS 0225_OA IMD 05'05 Cost Review" xfId="2691" xr:uid="{00000000-0005-0000-0000-00007B0A0000}"/>
    <cellStyle name="_Risk summary report.02.03_KPI-OCS 0225_OA IMD 06'05 Cost Review" xfId="2692" xr:uid="{00000000-0005-0000-0000-00007C0A0000}"/>
    <cellStyle name="_Risk summary report.02.03_KPI-OCS 0225_OA IMD 07'05 Cost Review" xfId="2693" xr:uid="{00000000-0005-0000-0000-00007D0A0000}"/>
    <cellStyle name="_Risk summary report.02.03_KPI-OCS 0225_OA IMD 08'05 Cost Review" xfId="2694" xr:uid="{00000000-0005-0000-0000-00007E0A0000}"/>
    <cellStyle name="_Risk summary report.02.03_KPI-OCS 0304" xfId="2695" xr:uid="{00000000-0005-0000-0000-00007F0A0000}"/>
    <cellStyle name="_Risk summary report.02.03_KPI-OCS 0304_111" xfId="2696" xr:uid="{00000000-0005-0000-0000-0000800A0000}"/>
    <cellStyle name="_Risk summary report.02.03_KPI-OCS 0304_111_IPS_Slowing Moving_07.18-05" xfId="2697" xr:uid="{00000000-0005-0000-0000-0000810A0000}"/>
    <cellStyle name="_Risk summary report.02.03_KPI-OCS 0304_111_IPS_Slowing Moving_07.18-05_Weekly report (MM) 0722" xfId="2698" xr:uid="{00000000-0005-0000-0000-0000820A0000}"/>
    <cellStyle name="_Risk summary report.02.03_KPI-OCS 0304_111_IPS_Slowing Moving_07.18-05_Weekly report (MM) 0812." xfId="2699" xr:uid="{00000000-0005-0000-0000-0000830A0000}"/>
    <cellStyle name="_Risk summary report.02.03_KPI-OCS 0304_111_KPI-ISD 0311_111" xfId="2700" xr:uid="{00000000-0005-0000-0000-0000840A0000}"/>
    <cellStyle name="_Risk summary report.02.03_KPI-OCS 0304_111_KPI-ISD 0311_111_NUBNSB for 0708" xfId="2701" xr:uid="{00000000-0005-0000-0000-0000850A0000}"/>
    <cellStyle name="_Risk summary report.02.03_KPI-OCS 0304_111_KPI-ISD 0311_111_NUBNSB for 0708_Inventory 4 days 0802." xfId="2702" xr:uid="{00000000-0005-0000-0000-0000860A0000}"/>
    <cellStyle name="_Risk summary report.02.03_KPI-OCS 0304_111_KPI-ISD 0311_111_NUBNSB for 0708_NUBNSB0726." xfId="2703" xr:uid="{00000000-0005-0000-0000-0000870A0000}"/>
    <cellStyle name="_Risk summary report.02.03_KPI-OCS 0304_111_KPI-ISD 0311_111_NUBNSB for 0708_Weekly report (MM) 0722" xfId="2704" xr:uid="{00000000-0005-0000-0000-0000880A0000}"/>
    <cellStyle name="_Risk summary report.02.03_KPI-OCS 0304_111_KPI-ISD 0311_111_NUBNSB for 0708_Weekly report (MM) 0812." xfId="2705" xr:uid="{00000000-0005-0000-0000-0000890A0000}"/>
    <cellStyle name="_Risk summary report.02.03_KPI-OCS 0304_111_NUBNSB for 0708" xfId="2706" xr:uid="{00000000-0005-0000-0000-00008A0A0000}"/>
    <cellStyle name="_Risk summary report.02.03_KPI-OCS 0304_111_NUBNSB for 0708_Inventory 4 days 0802." xfId="2707" xr:uid="{00000000-0005-0000-0000-00008B0A0000}"/>
    <cellStyle name="_Risk summary report.02.03_KPI-OCS 0304_111_NUBNSB for 0708_NUBNSB0726." xfId="2708" xr:uid="{00000000-0005-0000-0000-00008C0A0000}"/>
    <cellStyle name="_Risk summary report.02.03_KPI-OCS 0304_111_NUBNSB for 0708_Weekly report (MM) 0722" xfId="2709" xr:uid="{00000000-0005-0000-0000-00008D0A0000}"/>
    <cellStyle name="_Risk summary report.02.03_KPI-OCS 0304_111_NUBNSB for 0708_Weekly report (MM) 0812." xfId="2710" xr:uid="{00000000-0005-0000-0000-00008E0A0000}"/>
    <cellStyle name="_Risk summary report.02.03_KPI-OCS 0304_111_OA IMD 04'05 Cost Review" xfId="2711" xr:uid="{00000000-0005-0000-0000-00008F0A0000}"/>
    <cellStyle name="_Risk summary report.02.03_KPI-OCS 0304_111_OA IMD 04'05 Cost Review 0502" xfId="2712" xr:uid="{00000000-0005-0000-0000-0000900A0000}"/>
    <cellStyle name="_Risk summary report.02.03_KPI-OCS 0304_111_OA IMD 05'05 Cost Review" xfId="2713" xr:uid="{00000000-0005-0000-0000-0000910A0000}"/>
    <cellStyle name="_Risk summary report.02.03_KPI-OCS 0304_111_OA IMD 06'05 Cost Review" xfId="2714" xr:uid="{00000000-0005-0000-0000-0000920A0000}"/>
    <cellStyle name="_Risk summary report.02.03_KPI-OCS 0304_111_OA IMD 07'05 Cost Review" xfId="2715" xr:uid="{00000000-0005-0000-0000-0000930A0000}"/>
    <cellStyle name="_Risk summary report.02.03_KPI-OCS 0304_111_OA IMD 08'05 Cost Review" xfId="2716" xr:uid="{00000000-0005-0000-0000-0000940A0000}"/>
    <cellStyle name="_Risk summary report.02.03_KPI-OCS 0304_IPS_Slowing Moving_07.18-05" xfId="2717" xr:uid="{00000000-0005-0000-0000-0000950A0000}"/>
    <cellStyle name="_Risk summary report.02.03_KPI-OCS 0304_IPS_Slowing Moving_07.18-05_Weekly report (MM) 0722" xfId="2718" xr:uid="{00000000-0005-0000-0000-0000960A0000}"/>
    <cellStyle name="_Risk summary report.02.03_KPI-OCS 0304_IPS_Slowing Moving_07.18-05_Weekly report (MM) 0812." xfId="2719" xr:uid="{00000000-0005-0000-0000-0000970A0000}"/>
    <cellStyle name="_Risk summary report.02.03_KPI-OCS 0304_KPI-ISD 0311_111" xfId="2720" xr:uid="{00000000-0005-0000-0000-0000980A0000}"/>
    <cellStyle name="_Risk summary report.02.03_KPI-OCS 0304_KPI-ISD 0311_111_NUBNSB for 0708" xfId="2721" xr:uid="{00000000-0005-0000-0000-0000990A0000}"/>
    <cellStyle name="_Risk summary report.02.03_KPI-OCS 0304_KPI-ISD 0311_111_NUBNSB for 0708_Inventory 4 days 0802." xfId="2722" xr:uid="{00000000-0005-0000-0000-00009A0A0000}"/>
    <cellStyle name="_Risk summary report.02.03_KPI-OCS 0304_KPI-ISD 0311_111_NUBNSB for 0708_NUBNSB0726." xfId="2723" xr:uid="{00000000-0005-0000-0000-00009B0A0000}"/>
    <cellStyle name="_Risk summary report.02.03_KPI-OCS 0304_KPI-ISD 0311_111_NUBNSB for 0708_Weekly report (MM) 0722" xfId="2724" xr:uid="{00000000-0005-0000-0000-00009C0A0000}"/>
    <cellStyle name="_Risk summary report.02.03_KPI-OCS 0304_KPI-ISD 0311_111_NUBNSB for 0708_Weekly report (MM) 0812." xfId="2725" xr:uid="{00000000-0005-0000-0000-00009D0A0000}"/>
    <cellStyle name="_Risk summary report.02.03_KPI-OCS 0304_NUBNSB for 0708" xfId="2726" xr:uid="{00000000-0005-0000-0000-00009E0A0000}"/>
    <cellStyle name="_Risk summary report.02.03_KPI-OCS 0304_NUBNSB for 0708_Inventory 4 days 0802." xfId="2727" xr:uid="{00000000-0005-0000-0000-00009F0A0000}"/>
    <cellStyle name="_Risk summary report.02.03_KPI-OCS 0304_NUBNSB for 0708_NUBNSB0726." xfId="2728" xr:uid="{00000000-0005-0000-0000-0000A00A0000}"/>
    <cellStyle name="_Risk summary report.02.03_KPI-OCS 0304_NUBNSB for 0708_Weekly report (MM) 0722" xfId="2729" xr:uid="{00000000-0005-0000-0000-0000A10A0000}"/>
    <cellStyle name="_Risk summary report.02.03_KPI-OCS 0304_NUBNSB for 0708_Weekly report (MM) 0812." xfId="2730" xr:uid="{00000000-0005-0000-0000-0000A20A0000}"/>
    <cellStyle name="_Risk summary report.02.03_KPI-OCS 0304_OA IMD 04'05 Cost Review" xfId="2731" xr:uid="{00000000-0005-0000-0000-0000A30A0000}"/>
    <cellStyle name="_Risk summary report.02.03_KPI-OCS 0304_OA IMD 04'05 Cost Review 0502" xfId="2732" xr:uid="{00000000-0005-0000-0000-0000A40A0000}"/>
    <cellStyle name="_Risk summary report.02.03_KPI-OCS 0304_OA IMD 05'05 Cost Review" xfId="2733" xr:uid="{00000000-0005-0000-0000-0000A50A0000}"/>
    <cellStyle name="_Risk summary report.02.03_KPI-OCS 0304_OA IMD 06'05 Cost Review" xfId="2734" xr:uid="{00000000-0005-0000-0000-0000A60A0000}"/>
    <cellStyle name="_Risk summary report.02.03_KPI-OCS 0304_OA IMD 07'05 Cost Review" xfId="2735" xr:uid="{00000000-0005-0000-0000-0000A70A0000}"/>
    <cellStyle name="_Risk summary report.02.03_KPI-OCS 0304_OA IMD 08'05 Cost Review" xfId="2736" xr:uid="{00000000-0005-0000-0000-0000A80A0000}"/>
    <cellStyle name="_Risk summary report.02.03_KPI-OCS 0311" xfId="2737" xr:uid="{00000000-0005-0000-0000-0000A90A0000}"/>
    <cellStyle name="_Risk summary report.02.03_KPI-OCS 0311_KPI-ISD 0311_111" xfId="2738" xr:uid="{00000000-0005-0000-0000-0000AA0A0000}"/>
    <cellStyle name="_Risk summary report.02.03_KPI-OCS 0311_KPI-ISD 0311_111_NUBNSB for 0708" xfId="2739" xr:uid="{00000000-0005-0000-0000-0000AB0A0000}"/>
    <cellStyle name="_Risk summary report.02.03_KPI-OCS 0311_KPI-ISD 0311_111_NUBNSB for 0708_Inventory 4 days 0802." xfId="2740" xr:uid="{00000000-0005-0000-0000-0000AC0A0000}"/>
    <cellStyle name="_Risk summary report.02.03_KPI-OCS 0311_KPI-ISD 0311_111_NUBNSB for 0708_NUBNSB0726." xfId="2741" xr:uid="{00000000-0005-0000-0000-0000AD0A0000}"/>
    <cellStyle name="_Risk summary report.02.03_KPI-OCS 0311_KPI-ISD 0311_111_NUBNSB for 0708_Weekly report (MM) 0722" xfId="2742" xr:uid="{00000000-0005-0000-0000-0000AE0A0000}"/>
    <cellStyle name="_Risk summary report.02.03_KPI-OCS 0311_KPI-ISD 0311_111_NUBNSB for 0708_Weekly report (MM) 0812." xfId="2743" xr:uid="{00000000-0005-0000-0000-0000AF0A0000}"/>
    <cellStyle name="_Risk summary report.02.03_KPI-OCS 0311_NUBNSB for 0708" xfId="2744" xr:uid="{00000000-0005-0000-0000-0000B00A0000}"/>
    <cellStyle name="_Risk summary report.02.03_KPI-OCS 0311_NUBNSB for 0708_Inventory 4 days 0802." xfId="2745" xr:uid="{00000000-0005-0000-0000-0000B10A0000}"/>
    <cellStyle name="_Risk summary report.02.03_KPI-OCS 0311_NUBNSB for 0708_NUBNSB0726." xfId="2746" xr:uid="{00000000-0005-0000-0000-0000B20A0000}"/>
    <cellStyle name="_Risk summary report.02.03_KPI-OCS 0311_NUBNSB for 0708_Weekly report (MM) 0722" xfId="2747" xr:uid="{00000000-0005-0000-0000-0000B30A0000}"/>
    <cellStyle name="_Risk summary report.02.03_KPI-OCS 0311_NUBNSB for 0708_Weekly report (MM) 0812." xfId="2748" xr:uid="{00000000-0005-0000-0000-0000B40A0000}"/>
    <cellStyle name="_Risk summary report.02.03_KPI-OCS 0318" xfId="2749" xr:uid="{00000000-0005-0000-0000-0000B50A0000}"/>
    <cellStyle name="_Risk summary report.02.03_KPI-OCS 0318_NUBNSB for 0708" xfId="2750" xr:uid="{00000000-0005-0000-0000-0000B60A0000}"/>
    <cellStyle name="_Risk summary report.02.03_KPI-OCS 0318_NUBNSB for 0708_Inventory 4 days 0802." xfId="2751" xr:uid="{00000000-0005-0000-0000-0000B70A0000}"/>
    <cellStyle name="_Risk summary report.02.03_KPI-OCS 0318_NUBNSB for 0708_NUBNSB0726." xfId="2752" xr:uid="{00000000-0005-0000-0000-0000B80A0000}"/>
    <cellStyle name="_Risk summary report.02.03_KPI-OCS 0318_NUBNSB for 0708_Weekly report (MM) 0722" xfId="2753" xr:uid="{00000000-0005-0000-0000-0000B90A0000}"/>
    <cellStyle name="_Risk summary report.02.03_KPI-OCS 0318_NUBNSB for 0708_Weekly report (MM) 0812." xfId="2754" xr:uid="{00000000-0005-0000-0000-0000BA0A0000}"/>
    <cellStyle name="_Risk summary report.02.03_KPI-OCS 0325" xfId="2755" xr:uid="{00000000-0005-0000-0000-0000BB0A0000}"/>
    <cellStyle name="_Risk summary report.02.03_KPI-OCS 0325_NUBNSB for 0708" xfId="2756" xr:uid="{00000000-0005-0000-0000-0000BC0A0000}"/>
    <cellStyle name="_Risk summary report.02.03_KPI-OCS 0325_NUBNSB for 0708_Inventory 4 days 0802." xfId="2757" xr:uid="{00000000-0005-0000-0000-0000BD0A0000}"/>
    <cellStyle name="_Risk summary report.02.03_KPI-OCS 0325_NUBNSB for 0708_NUBNSB0726." xfId="2758" xr:uid="{00000000-0005-0000-0000-0000BE0A0000}"/>
    <cellStyle name="_Risk summary report.02.03_KPI-OCS 0325_NUBNSB for 0708_Weekly report (MM) 0722" xfId="2759" xr:uid="{00000000-0005-0000-0000-0000BF0A0000}"/>
    <cellStyle name="_Risk summary report.02.03_KPI-OCS 0325_NUBNSB for 0708_Weekly report (MM) 0812." xfId="2760" xr:uid="{00000000-0005-0000-0000-0000C00A0000}"/>
    <cellStyle name="_Risk summary report.02.03_KPI-PPD 0331" xfId="2761" xr:uid="{00000000-0005-0000-0000-0000C10A0000}"/>
    <cellStyle name="_Risk summary report.02.03_KPI-PPD 0331_NUBNSB for 0708" xfId="2762" xr:uid="{00000000-0005-0000-0000-0000C20A0000}"/>
    <cellStyle name="_Risk summary report.02.03_KPI-PPD 0331_NUBNSB for 0708_Inventory 4 days 0802." xfId="2763" xr:uid="{00000000-0005-0000-0000-0000C30A0000}"/>
    <cellStyle name="_Risk summary report.02.03_KPI-PPD 0331_NUBNSB for 0708_NUBNSB0726." xfId="2764" xr:uid="{00000000-0005-0000-0000-0000C40A0000}"/>
    <cellStyle name="_Risk summary report.02.03_KPI-PPD 0331_NUBNSB for 0708_Weekly report (MM) 0722" xfId="2765" xr:uid="{00000000-0005-0000-0000-0000C50A0000}"/>
    <cellStyle name="_Risk summary report.02.03_KPI-PPD 0331_NUBNSB for 0708_Weekly report (MM) 0812." xfId="2766" xr:uid="{00000000-0005-0000-0000-0000C60A0000}"/>
    <cellStyle name="_Risk summary report.02.03_MUV 10th~17th Mar 13310001" xfId="2767" xr:uid="{00000000-0005-0000-0000-0000C70A0000}"/>
    <cellStyle name="_Risk summary report.02.03_MUV 10th~17th Mar 13310001_NUBNSB for 0708" xfId="2768" xr:uid="{00000000-0005-0000-0000-0000C80A0000}"/>
    <cellStyle name="_Risk summary report.02.03_MUV 10th~17th Mar 13310001_NUBNSB for 0708_Inventory 4 days 0802." xfId="2769" xr:uid="{00000000-0005-0000-0000-0000C90A0000}"/>
    <cellStyle name="_Risk summary report.02.03_MUV 10th~17th Mar 13310001_NUBNSB for 0708_NUBNSB0726." xfId="2770" xr:uid="{00000000-0005-0000-0000-0000CA0A0000}"/>
    <cellStyle name="_Risk summary report.02.03_MUV 10th~17th Mar 13310001_NUBNSB for 0708_Weekly report (MM) 0722" xfId="2771" xr:uid="{00000000-0005-0000-0000-0000CB0A0000}"/>
    <cellStyle name="_Risk summary report.02.03_MUV 10th~17th Mar 13310001_NUBNSB for 0708_Weekly report (MM) 0812." xfId="2772" xr:uid="{00000000-0005-0000-0000-0000CC0A0000}"/>
    <cellStyle name="_Risk summary report.02.03_MUV 10th~17th Mar 13310001_OA IMD 04'05 Cost Review" xfId="2773" xr:uid="{00000000-0005-0000-0000-0000CD0A0000}"/>
    <cellStyle name="_Risk summary report.02.03_MUV 10th~17th Mar 13310001_OA IMD 04'05 Cost Review 0502" xfId="2774" xr:uid="{00000000-0005-0000-0000-0000CE0A0000}"/>
    <cellStyle name="_Risk summary report.02.03_MUV 10th~17th Mar 13310001_OA IMD 05'05 Cost Review" xfId="2775" xr:uid="{00000000-0005-0000-0000-0000CF0A0000}"/>
    <cellStyle name="_Risk summary report.02.03_MUV 10th~17th Mar 13310001_OA IMD 06'05 Cost Review" xfId="2776" xr:uid="{00000000-0005-0000-0000-0000D00A0000}"/>
    <cellStyle name="_Risk summary report.02.03_MUV 10th~17th Mar 13310001_OA IMD 07'05 Cost Review" xfId="2777" xr:uid="{00000000-0005-0000-0000-0000D10A0000}"/>
    <cellStyle name="_Risk summary report.02.03_MUV 10th~17th Mar 13310001_OA IMD 08'05 Cost Review" xfId="2778" xr:uid="{00000000-0005-0000-0000-0000D20A0000}"/>
    <cellStyle name="_Risk summary report.02.03_MUV 17th~24th Mar 13310001" xfId="2779" xr:uid="{00000000-0005-0000-0000-0000D30A0000}"/>
    <cellStyle name="_Risk summary report.02.03_MUV 17th~24th Mar 13310001_NUBNSB for 0708" xfId="2780" xr:uid="{00000000-0005-0000-0000-0000D40A0000}"/>
    <cellStyle name="_Risk summary report.02.03_MUV 17th~24th Mar 13310001_NUBNSB for 0708_Inventory 4 days 0802." xfId="2781" xr:uid="{00000000-0005-0000-0000-0000D50A0000}"/>
    <cellStyle name="_Risk summary report.02.03_MUV 17th~24th Mar 13310001_NUBNSB for 0708_NUBNSB0726." xfId="2782" xr:uid="{00000000-0005-0000-0000-0000D60A0000}"/>
    <cellStyle name="_Risk summary report.02.03_MUV 17th~24th Mar 13310001_NUBNSB for 0708_Weekly report (MM) 0722" xfId="2783" xr:uid="{00000000-0005-0000-0000-0000D70A0000}"/>
    <cellStyle name="_Risk summary report.02.03_MUV 17th~24th Mar 13310001_NUBNSB for 0708_Weekly report (MM) 0812." xfId="2784" xr:uid="{00000000-0005-0000-0000-0000D80A0000}"/>
    <cellStyle name="_Risk summary report.02.03_muv 1st-7th" xfId="2785" xr:uid="{00000000-0005-0000-0000-0000D90A0000}"/>
    <cellStyle name="_Risk summary report.02.03_muv 1st-7th_NUBNSB for 0708" xfId="2786" xr:uid="{00000000-0005-0000-0000-0000DA0A0000}"/>
    <cellStyle name="_Risk summary report.02.03_muv 1st-7th_NUBNSB for 0708_Inventory 4 days 0802." xfId="2787" xr:uid="{00000000-0005-0000-0000-0000DB0A0000}"/>
    <cellStyle name="_Risk summary report.02.03_muv 1st-7th_NUBNSB for 0708_NUBNSB0726." xfId="2788" xr:uid="{00000000-0005-0000-0000-0000DC0A0000}"/>
    <cellStyle name="_Risk summary report.02.03_muv 1st-7th_NUBNSB for 0708_Weekly report (MM) 0722" xfId="2789" xr:uid="{00000000-0005-0000-0000-0000DD0A0000}"/>
    <cellStyle name="_Risk summary report.02.03_muv 1st-7th_NUBNSB for 0708_Weekly report (MM) 0812." xfId="2790" xr:uid="{00000000-0005-0000-0000-0000DE0A0000}"/>
    <cellStyle name="_Risk summary report.02.03_NUB&amp;NSB" xfId="2791" xr:uid="{00000000-0005-0000-0000-0000DF0A0000}"/>
    <cellStyle name="_Risk summary report.02.03_NUB&amp;NSB_NUBNSB for 0708" xfId="2792" xr:uid="{00000000-0005-0000-0000-0000E00A0000}"/>
    <cellStyle name="_Risk summary report.02.03_NUB&amp;NSB_NUBNSB for 0708_Inventory 4 days 0802." xfId="2793" xr:uid="{00000000-0005-0000-0000-0000E10A0000}"/>
    <cellStyle name="_Risk summary report.02.03_NUB&amp;NSB_NUBNSB for 0708_NUBNSB0726." xfId="2794" xr:uid="{00000000-0005-0000-0000-0000E20A0000}"/>
    <cellStyle name="_Risk summary report.02.03_NUB&amp;NSB_NUBNSB for 0708_Weekly report (MM) 0722" xfId="2795" xr:uid="{00000000-0005-0000-0000-0000E30A0000}"/>
    <cellStyle name="_Risk summary report.02.03_NUB&amp;NSB_NUBNSB for 0708_Weekly report (MM) 0812." xfId="2796" xr:uid="{00000000-0005-0000-0000-0000E40A0000}"/>
    <cellStyle name="_Risk summary report.02.03_NUBNSB for 0708" xfId="2797" xr:uid="{00000000-0005-0000-0000-0000E50A0000}"/>
    <cellStyle name="_Risk summary report.02.03_NUBNSB for 0708_Inventory 4 days 0802." xfId="2798" xr:uid="{00000000-0005-0000-0000-0000E60A0000}"/>
    <cellStyle name="_Risk summary report.02.03_NUBNSB for 0708_NUBNSB0726." xfId="2799" xr:uid="{00000000-0005-0000-0000-0000E70A0000}"/>
    <cellStyle name="_Risk summary report.02.03_NUBNSB for 0708_Weekly report (MM) 0722" xfId="2800" xr:uid="{00000000-0005-0000-0000-0000E80A0000}"/>
    <cellStyle name="_Risk summary report.02.03_NUBNSB for 0708_Weekly report (MM) 0812." xfId="2801" xr:uid="{00000000-0005-0000-0000-0000E90A0000}"/>
    <cellStyle name="_Risk summary report.02.03_OA IMD 04'05 Cost Review" xfId="2802" xr:uid="{00000000-0005-0000-0000-0000EA0A0000}"/>
    <cellStyle name="_Risk summary report.02.03_OA IMD 04'05 Cost Review 0502" xfId="2803" xr:uid="{00000000-0005-0000-0000-0000EB0A0000}"/>
    <cellStyle name="_Risk summary report.02.03_OA IMD 05'05 Cost Review" xfId="2804" xr:uid="{00000000-0005-0000-0000-0000EC0A0000}"/>
    <cellStyle name="_Risk summary report.02.03_OA IMD 06'05 Cost Review" xfId="2805" xr:uid="{00000000-0005-0000-0000-0000ED0A0000}"/>
    <cellStyle name="_Risk summary report.02.03_OA IMD 07'05 Cost Review" xfId="2806" xr:uid="{00000000-0005-0000-0000-0000EE0A0000}"/>
    <cellStyle name="_Risk summary report.02.03_OA IMD 08'05 Cost Review" xfId="2807" xr:uid="{00000000-0005-0000-0000-0000EF0A0000}"/>
    <cellStyle name="_Risk summary report.02.03_WO Completion Status" xfId="2808" xr:uid="{00000000-0005-0000-0000-0000F00A0000}"/>
    <cellStyle name="_Risk summary report.02.03_WO Completion Status_IPS_Slowing Moving_07.18-05" xfId="2809" xr:uid="{00000000-0005-0000-0000-0000F10A0000}"/>
    <cellStyle name="_Risk summary report.02.03_WO Completion Status_IPS_Slowing Moving_07.18-05_Weekly report (MM) 0722" xfId="2810" xr:uid="{00000000-0005-0000-0000-0000F20A0000}"/>
    <cellStyle name="_Risk summary report.02.03_WO Completion Status_IPS_Slowing Moving_07.18-05_Weekly report (MM) 0812." xfId="2811" xr:uid="{00000000-0005-0000-0000-0000F30A0000}"/>
    <cellStyle name="_Risk summary report.02.03_WO Completion Status_KPI-ISD 0311_111" xfId="2812" xr:uid="{00000000-0005-0000-0000-0000F40A0000}"/>
    <cellStyle name="_Risk summary report.02.03_WO Completion Status_KPI-ISD 0311_111_NUBNSB for 0708" xfId="2813" xr:uid="{00000000-0005-0000-0000-0000F50A0000}"/>
    <cellStyle name="_Risk summary report.02.03_WO Completion Status_KPI-ISD 0311_111_NUBNSB for 0708_Inventory 4 days 0802." xfId="2814" xr:uid="{00000000-0005-0000-0000-0000F60A0000}"/>
    <cellStyle name="_Risk summary report.02.03_WO Completion Status_KPI-ISD 0311_111_NUBNSB for 0708_NUBNSB0726." xfId="2815" xr:uid="{00000000-0005-0000-0000-0000F70A0000}"/>
    <cellStyle name="_Risk summary report.02.03_WO Completion Status_KPI-ISD 0311_111_NUBNSB for 0708_Weekly report (MM) 0722" xfId="2816" xr:uid="{00000000-0005-0000-0000-0000F80A0000}"/>
    <cellStyle name="_Risk summary report.02.03_WO Completion Status_KPI-ISD 0311_111_NUBNSB for 0708_Weekly report (MM) 0812." xfId="2817" xr:uid="{00000000-0005-0000-0000-0000F90A0000}"/>
    <cellStyle name="_Risk summary report.02.03_WO Completion Status_NUBNSB for 0708" xfId="2818" xr:uid="{00000000-0005-0000-0000-0000FA0A0000}"/>
    <cellStyle name="_Risk summary report.02.03_WO Completion Status_NUBNSB for 0708_Inventory 4 days 0802." xfId="2819" xr:uid="{00000000-0005-0000-0000-0000FB0A0000}"/>
    <cellStyle name="_Risk summary report.02.03_WO Completion Status_NUBNSB for 0708_NUBNSB0726." xfId="2820" xr:uid="{00000000-0005-0000-0000-0000FC0A0000}"/>
    <cellStyle name="_Risk summary report.02.03_WO Completion Status_NUBNSB for 0708_Weekly report (MM) 0722" xfId="2821" xr:uid="{00000000-0005-0000-0000-0000FD0A0000}"/>
    <cellStyle name="_Risk summary report.02.03_WO Completion Status_NUBNSB for 0708_Weekly report (MM) 0812." xfId="2822" xr:uid="{00000000-0005-0000-0000-0000FE0A0000}"/>
    <cellStyle name="_Risk summary report.02.03_WO Completion Status_OA IMD 04'05 Cost Review" xfId="2823" xr:uid="{00000000-0005-0000-0000-0000FF0A0000}"/>
    <cellStyle name="_Risk summary report.02.03_WO Completion Status_OA IMD 04'05 Cost Review 0502" xfId="2824" xr:uid="{00000000-0005-0000-0000-0000000B0000}"/>
    <cellStyle name="_Risk summary report.02.03_WO Completion Status_OA IMD 05'05 Cost Review" xfId="2825" xr:uid="{00000000-0005-0000-0000-0000010B0000}"/>
    <cellStyle name="_Risk summary report.02.03_WO Completion Status_OA IMD 06'05 Cost Review" xfId="2826" xr:uid="{00000000-0005-0000-0000-0000020B0000}"/>
    <cellStyle name="_Risk summary report.02.03_WO Completion Status_OA IMD 07'05 Cost Review" xfId="2827" xr:uid="{00000000-0005-0000-0000-0000030B0000}"/>
    <cellStyle name="_Risk summary report.02.03_WO Completion Status_OA IMD 08'05 Cost Review" xfId="2828" xr:uid="{00000000-0005-0000-0000-0000040B0000}"/>
    <cellStyle name="_Risk summary report.02.03_WO Completion Status2" xfId="2829" xr:uid="{00000000-0005-0000-0000-0000050B0000}"/>
    <cellStyle name="_Risk summary report.02.03_WO Completion Status2_IPS_Slowing Moving_07.18-05" xfId="2830" xr:uid="{00000000-0005-0000-0000-0000060B0000}"/>
    <cellStyle name="_Risk summary report.02.03_WO Completion Status2_IPS_Slowing Moving_07.18-05_Weekly report (MM) 0722" xfId="2831" xr:uid="{00000000-0005-0000-0000-0000070B0000}"/>
    <cellStyle name="_Risk summary report.02.03_WO Completion Status2_IPS_Slowing Moving_07.18-05_Weekly report (MM) 0812." xfId="2832" xr:uid="{00000000-0005-0000-0000-0000080B0000}"/>
    <cellStyle name="_Risk summary report.02.03_WO Completion Status2_KPI-ISD 0311_111" xfId="2833" xr:uid="{00000000-0005-0000-0000-0000090B0000}"/>
    <cellStyle name="_Risk summary report.02.03_WO Completion Status2_KPI-ISD 0311_111_NUBNSB for 0708" xfId="2834" xr:uid="{00000000-0005-0000-0000-00000A0B0000}"/>
    <cellStyle name="_Risk summary report.02.03_WO Completion Status2_KPI-ISD 0311_111_NUBNSB for 0708_Inventory 4 days 0802." xfId="2835" xr:uid="{00000000-0005-0000-0000-00000B0B0000}"/>
    <cellStyle name="_Risk summary report.02.03_WO Completion Status2_KPI-ISD 0311_111_NUBNSB for 0708_NUBNSB0726." xfId="2836" xr:uid="{00000000-0005-0000-0000-00000C0B0000}"/>
    <cellStyle name="_Risk summary report.02.03_WO Completion Status2_KPI-ISD 0311_111_NUBNSB for 0708_Weekly report (MM) 0722" xfId="2837" xr:uid="{00000000-0005-0000-0000-00000D0B0000}"/>
    <cellStyle name="_Risk summary report.02.03_WO Completion Status2_KPI-ISD 0311_111_NUBNSB for 0708_Weekly report (MM) 0812." xfId="2838" xr:uid="{00000000-0005-0000-0000-00000E0B0000}"/>
    <cellStyle name="_Risk summary report.02.03_WO Completion Status2_NUBNSB for 0708" xfId="2839" xr:uid="{00000000-0005-0000-0000-00000F0B0000}"/>
    <cellStyle name="_Risk summary report.02.03_WO Completion Status2_NUBNSB for 0708_Inventory 4 days 0802." xfId="2840" xr:uid="{00000000-0005-0000-0000-0000100B0000}"/>
    <cellStyle name="_Risk summary report.02.03_WO Completion Status2_NUBNSB for 0708_NUBNSB0726." xfId="2841" xr:uid="{00000000-0005-0000-0000-0000110B0000}"/>
    <cellStyle name="_Risk summary report.02.03_WO Completion Status2_NUBNSB for 0708_Weekly report (MM) 0722" xfId="2842" xr:uid="{00000000-0005-0000-0000-0000120B0000}"/>
    <cellStyle name="_Risk summary report.02.03_WO Completion Status2_NUBNSB for 0708_Weekly report (MM) 0812." xfId="2843" xr:uid="{00000000-0005-0000-0000-0000130B0000}"/>
    <cellStyle name="_Risk summary report.02.03_WO Completion Status2_OA IMD 04'05 Cost Review" xfId="2844" xr:uid="{00000000-0005-0000-0000-0000140B0000}"/>
    <cellStyle name="_Risk summary report.02.03_WO Completion Status2_OA IMD 04'05 Cost Review 0502" xfId="2845" xr:uid="{00000000-0005-0000-0000-0000150B0000}"/>
    <cellStyle name="_Risk summary report.02.03_WO Completion Status2_OA IMD 05'05 Cost Review" xfId="2846" xr:uid="{00000000-0005-0000-0000-0000160B0000}"/>
    <cellStyle name="_Risk summary report.02.03_WO Completion Status2_OA IMD 06'05 Cost Review" xfId="2847" xr:uid="{00000000-0005-0000-0000-0000170B0000}"/>
    <cellStyle name="_Risk summary report.02.03_WO Completion Status2_OA IMD 07'05 Cost Review" xfId="2848" xr:uid="{00000000-0005-0000-0000-0000180B0000}"/>
    <cellStyle name="_Risk summary report.02.03_WO Completion Status2_OA IMD 08'05 Cost Review" xfId="2849" xr:uid="{00000000-0005-0000-0000-0000190B0000}"/>
    <cellStyle name="_Risk summary report_IPS_Slowing Moving_07.18-05" xfId="2850" xr:uid="{00000000-0005-0000-0000-00001A0B0000}"/>
    <cellStyle name="_Risk summary report_IPS_Slowing Moving_07.18-05_Weekly report (MM) 0722" xfId="2851" xr:uid="{00000000-0005-0000-0000-00001B0B0000}"/>
    <cellStyle name="_Risk summary report_IPS_Slowing Moving_07.18-05_Weekly report (MM) 0812." xfId="2852" xr:uid="{00000000-0005-0000-0000-00001C0B0000}"/>
    <cellStyle name="_Risk summary report_KPI-ISD 0311_111" xfId="2853" xr:uid="{00000000-0005-0000-0000-00001D0B0000}"/>
    <cellStyle name="_Risk summary report_KPI-ISD 0311_111_NUBNSB for 0708" xfId="2854" xr:uid="{00000000-0005-0000-0000-00001E0B0000}"/>
    <cellStyle name="_Risk summary report_KPI-ISD 0311_111_NUBNSB for 0708_Inventory 4 days 0802." xfId="2855" xr:uid="{00000000-0005-0000-0000-00001F0B0000}"/>
    <cellStyle name="_Risk summary report_KPI-ISD 0311_111_NUBNSB for 0708_NUBNSB0726." xfId="2856" xr:uid="{00000000-0005-0000-0000-0000200B0000}"/>
    <cellStyle name="_Risk summary report_KPI-ISD 0311_111_NUBNSB for 0708_Weekly report (MM) 0722" xfId="2857" xr:uid="{00000000-0005-0000-0000-0000210B0000}"/>
    <cellStyle name="_Risk summary report_KPI-ISD 0311_111_NUBNSB for 0708_Weekly report (MM) 0812." xfId="2858" xr:uid="{00000000-0005-0000-0000-0000220B0000}"/>
    <cellStyle name="_Risk summary report_NUBNSB for 0708" xfId="2859" xr:uid="{00000000-0005-0000-0000-0000230B0000}"/>
    <cellStyle name="_Risk summary report_NUBNSB for 0708_Inventory 4 days 0802." xfId="2860" xr:uid="{00000000-0005-0000-0000-0000240B0000}"/>
    <cellStyle name="_Risk summary report_NUBNSB for 0708_NUBNSB0726." xfId="2861" xr:uid="{00000000-0005-0000-0000-0000250B0000}"/>
    <cellStyle name="_Risk summary report_NUBNSB for 0708_Weekly report (MM) 0722" xfId="2862" xr:uid="{00000000-0005-0000-0000-0000260B0000}"/>
    <cellStyle name="_Risk summary report_NUBNSB for 0708_Weekly report (MM) 0812." xfId="2863" xr:uid="{00000000-0005-0000-0000-0000270B0000}"/>
    <cellStyle name="_Risk summary report_OA IMD 04'05 Cost Review" xfId="2864" xr:uid="{00000000-0005-0000-0000-0000280B0000}"/>
    <cellStyle name="_Risk summary report_OA IMD 04'05 Cost Review 0502" xfId="2865" xr:uid="{00000000-0005-0000-0000-0000290B0000}"/>
    <cellStyle name="_Risk summary report_OA IMD 05'05 Cost Review" xfId="2866" xr:uid="{00000000-0005-0000-0000-00002A0B0000}"/>
    <cellStyle name="_Risk summary report_OA IMD 06'05 Cost Review" xfId="2867" xr:uid="{00000000-0005-0000-0000-00002B0B0000}"/>
    <cellStyle name="_Risk summary report_OA IMD 07'05 Cost Review" xfId="2868" xr:uid="{00000000-0005-0000-0000-00002C0B0000}"/>
    <cellStyle name="_Risk summary report_OA IMD 08'05 Cost Review" xfId="2869" xr:uid="{00000000-0005-0000-0000-00002D0B0000}"/>
    <cellStyle name="_Risk summary report_Risk summary report.02.03" xfId="2870" xr:uid="{00000000-0005-0000-0000-00002E0B0000}"/>
    <cellStyle name="_Risk summary report_Risk summary report.02.03_IPS_Slowing Moving_07.18-05" xfId="2871" xr:uid="{00000000-0005-0000-0000-00002F0B0000}"/>
    <cellStyle name="_Risk summary report_Risk summary report.02.03_IPS_Slowing Moving_07.18-05_Weekly report (MM) 0722" xfId="2872" xr:uid="{00000000-0005-0000-0000-0000300B0000}"/>
    <cellStyle name="_Risk summary report_Risk summary report.02.03_IPS_Slowing Moving_07.18-05_Weekly report (MM) 0812." xfId="2873" xr:uid="{00000000-0005-0000-0000-0000310B0000}"/>
    <cellStyle name="_Risk summary report_Risk summary report.02.03_ISD  Slow moving_03.31.051" xfId="2874" xr:uid="{00000000-0005-0000-0000-0000320B0000}"/>
    <cellStyle name="_Risk summary report_Risk summary report.02.03_ISD  Slow moving_03.31.051_NUBNSB for 0708" xfId="2875" xr:uid="{00000000-0005-0000-0000-0000330B0000}"/>
    <cellStyle name="_Risk summary report_Risk summary report.02.03_ISD  Slow moving_03.31.051_NUBNSB for 0708_Inventory 4 days 0802." xfId="2876" xr:uid="{00000000-0005-0000-0000-0000340B0000}"/>
    <cellStyle name="_Risk summary report_Risk summary report.02.03_ISD  Slow moving_03.31.051_NUBNSB for 0708_NUBNSB0726." xfId="2877" xr:uid="{00000000-0005-0000-0000-0000350B0000}"/>
    <cellStyle name="_Risk summary report_Risk summary report.02.03_ISD  Slow moving_03.31.051_NUBNSB for 0708_Weekly report (MM) 0722" xfId="2878" xr:uid="{00000000-0005-0000-0000-0000360B0000}"/>
    <cellStyle name="_Risk summary report_Risk summary report.02.03_ISD  Slow moving_03.31.051_NUBNSB for 0708_Weekly report (MM) 0812." xfId="2879" xr:uid="{00000000-0005-0000-0000-0000370B0000}"/>
    <cellStyle name="_Risk summary report_Risk summary report.02.03_KPI-ISD 03311" xfId="2880" xr:uid="{00000000-0005-0000-0000-0000380B0000}"/>
    <cellStyle name="_Risk summary report_Risk summary report.02.03_KPI-ISD 03311_NUBNSB for 0708" xfId="2881" xr:uid="{00000000-0005-0000-0000-0000390B0000}"/>
    <cellStyle name="_Risk summary report_Risk summary report.02.03_KPI-ISD 03311_NUBNSB for 0708_Inventory 4 days 0802." xfId="2882" xr:uid="{00000000-0005-0000-0000-00003A0B0000}"/>
    <cellStyle name="_Risk summary report_Risk summary report.02.03_KPI-ISD 03311_NUBNSB for 0708_NUBNSB0726." xfId="2883" xr:uid="{00000000-0005-0000-0000-00003B0B0000}"/>
    <cellStyle name="_Risk summary report_Risk summary report.02.03_KPI-ISD 03311_NUBNSB for 0708_Weekly report (MM) 0722" xfId="2884" xr:uid="{00000000-0005-0000-0000-00003C0B0000}"/>
    <cellStyle name="_Risk summary report_Risk summary report.02.03_KPI-ISD 03311_NUBNSB for 0708_Weekly report (MM) 0812." xfId="2885" xr:uid="{00000000-0005-0000-0000-00003D0B0000}"/>
    <cellStyle name="_Risk summary report_Risk summary report.02.03_KPI-ISD 033111" xfId="2886" xr:uid="{00000000-0005-0000-0000-00003E0B0000}"/>
    <cellStyle name="_Risk summary report_Risk summary report.02.03_KPI-ISD 033111_NUBNSB for 0708" xfId="2887" xr:uid="{00000000-0005-0000-0000-00003F0B0000}"/>
    <cellStyle name="_Risk summary report_Risk summary report.02.03_KPI-ISD 033111_NUBNSB for 0708_Inventory 4 days 0802." xfId="2888" xr:uid="{00000000-0005-0000-0000-0000400B0000}"/>
    <cellStyle name="_Risk summary report_Risk summary report.02.03_KPI-ISD 033111_NUBNSB for 0708_NUBNSB0726." xfId="2889" xr:uid="{00000000-0005-0000-0000-0000410B0000}"/>
    <cellStyle name="_Risk summary report_Risk summary report.02.03_KPI-ISD 033111_NUBNSB for 0708_Weekly report (MM) 0722" xfId="2890" xr:uid="{00000000-0005-0000-0000-0000420B0000}"/>
    <cellStyle name="_Risk summary report_Risk summary report.02.03_KPI-ISD 033111_NUBNSB for 0708_Weekly report (MM) 0812." xfId="2891" xr:uid="{00000000-0005-0000-0000-0000430B0000}"/>
    <cellStyle name="_Risk summary report_Risk summary report.02.03_KPI-OCS 0218" xfId="2892" xr:uid="{00000000-0005-0000-0000-0000440B0000}"/>
    <cellStyle name="_Risk summary report_Risk summary report.02.03_KPI-OCS 0218_1" xfId="2893" xr:uid="{00000000-0005-0000-0000-0000450B0000}"/>
    <cellStyle name="_Risk summary report_Risk summary report.02.03_KPI-OCS 0218_1_IPS_Slowing Moving_07.18-05" xfId="2894" xr:uid="{00000000-0005-0000-0000-0000460B0000}"/>
    <cellStyle name="_Risk summary report_Risk summary report.02.03_KPI-OCS 0218_1_IPS_Slowing Moving_07.18-05_Weekly report (MM) 0722" xfId="2895" xr:uid="{00000000-0005-0000-0000-0000470B0000}"/>
    <cellStyle name="_Risk summary report_Risk summary report.02.03_KPI-OCS 0218_1_IPS_Slowing Moving_07.18-05_Weekly report (MM) 0812." xfId="2896" xr:uid="{00000000-0005-0000-0000-0000480B0000}"/>
    <cellStyle name="_Risk summary report_Risk summary report.02.03_KPI-OCS 0218_1_KPI-ISD 0311_111" xfId="2897" xr:uid="{00000000-0005-0000-0000-0000490B0000}"/>
    <cellStyle name="_Risk summary report_Risk summary report.02.03_KPI-OCS 0218_1_KPI-ISD 0311_111_NUBNSB for 0708" xfId="2898" xr:uid="{00000000-0005-0000-0000-00004A0B0000}"/>
    <cellStyle name="_Risk summary report_Risk summary report.02.03_KPI-OCS 0218_1_KPI-ISD 0311_111_NUBNSB for 0708_Inventory 4 days 0802." xfId="2899" xr:uid="{00000000-0005-0000-0000-00004B0B0000}"/>
    <cellStyle name="_Risk summary report_Risk summary report.02.03_KPI-OCS 0218_1_KPI-ISD 0311_111_NUBNSB for 0708_NUBNSB0726." xfId="2900" xr:uid="{00000000-0005-0000-0000-00004C0B0000}"/>
    <cellStyle name="_Risk summary report_Risk summary report.02.03_KPI-OCS 0218_1_KPI-ISD 0311_111_NUBNSB for 0708_Weekly report (MM) 0722" xfId="2901" xr:uid="{00000000-0005-0000-0000-00004D0B0000}"/>
    <cellStyle name="_Risk summary report_Risk summary report.02.03_KPI-OCS 0218_1_KPI-ISD 0311_111_NUBNSB for 0708_Weekly report (MM) 0812." xfId="2902" xr:uid="{00000000-0005-0000-0000-00004E0B0000}"/>
    <cellStyle name="_Risk summary report_Risk summary report.02.03_KPI-OCS 0218_1_NUBNSB for 0708" xfId="2903" xr:uid="{00000000-0005-0000-0000-00004F0B0000}"/>
    <cellStyle name="_Risk summary report_Risk summary report.02.03_KPI-OCS 0218_1_NUBNSB for 0708_Inventory 4 days 0802." xfId="2904" xr:uid="{00000000-0005-0000-0000-0000500B0000}"/>
    <cellStyle name="_Risk summary report_Risk summary report.02.03_KPI-OCS 0218_1_NUBNSB for 0708_NUBNSB0726." xfId="2905" xr:uid="{00000000-0005-0000-0000-0000510B0000}"/>
    <cellStyle name="_Risk summary report_Risk summary report.02.03_KPI-OCS 0218_1_NUBNSB for 0708_Weekly report (MM) 0722" xfId="2906" xr:uid="{00000000-0005-0000-0000-0000520B0000}"/>
    <cellStyle name="_Risk summary report_Risk summary report.02.03_KPI-OCS 0218_1_NUBNSB for 0708_Weekly report (MM) 0812." xfId="2907" xr:uid="{00000000-0005-0000-0000-0000530B0000}"/>
    <cellStyle name="_Risk summary report_Risk summary report.02.03_KPI-OCS 0218_1_OA IMD 04'05 Cost Review" xfId="2908" xr:uid="{00000000-0005-0000-0000-0000540B0000}"/>
    <cellStyle name="_Risk summary report_Risk summary report.02.03_KPI-OCS 0218_1_OA IMD 04'05 Cost Review 0502" xfId="2909" xr:uid="{00000000-0005-0000-0000-0000550B0000}"/>
    <cellStyle name="_Risk summary report_Risk summary report.02.03_KPI-OCS 0218_1_OA IMD 05'05 Cost Review" xfId="2910" xr:uid="{00000000-0005-0000-0000-0000560B0000}"/>
    <cellStyle name="_Risk summary report_Risk summary report.02.03_KPI-OCS 0218_1_OA IMD 06'05 Cost Review" xfId="2911" xr:uid="{00000000-0005-0000-0000-0000570B0000}"/>
    <cellStyle name="_Risk summary report_Risk summary report.02.03_KPI-OCS 0218_1_OA IMD 07'05 Cost Review" xfId="2912" xr:uid="{00000000-0005-0000-0000-0000580B0000}"/>
    <cellStyle name="_Risk summary report_Risk summary report.02.03_KPI-OCS 0218_1_OA IMD 08'05 Cost Review" xfId="2913" xr:uid="{00000000-0005-0000-0000-0000590B0000}"/>
    <cellStyle name="_Risk summary report_Risk summary report.02.03_KPI-OCS 0218_IPS_Slowing Moving_07.18-05" xfId="2914" xr:uid="{00000000-0005-0000-0000-00005A0B0000}"/>
    <cellStyle name="_Risk summary report_Risk summary report.02.03_KPI-OCS 0218_IPS_Slowing Moving_07.18-05_Weekly report (MM) 0722" xfId="2915" xr:uid="{00000000-0005-0000-0000-00005B0B0000}"/>
    <cellStyle name="_Risk summary report_Risk summary report.02.03_KPI-OCS 0218_IPS_Slowing Moving_07.18-05_Weekly report (MM) 0812." xfId="2916" xr:uid="{00000000-0005-0000-0000-00005C0B0000}"/>
    <cellStyle name="_Risk summary report_Risk summary report.02.03_KPI-OCS 0218_KPI-ISD 0311_111" xfId="2917" xr:uid="{00000000-0005-0000-0000-00005D0B0000}"/>
    <cellStyle name="_Risk summary report_Risk summary report.02.03_KPI-OCS 0218_KPI-ISD 0311_111_NUBNSB for 0708" xfId="2918" xr:uid="{00000000-0005-0000-0000-00005E0B0000}"/>
    <cellStyle name="_Risk summary report_Risk summary report.02.03_KPI-OCS 0218_KPI-ISD 0311_111_NUBNSB for 0708_Inventory 4 days 0802." xfId="2919" xr:uid="{00000000-0005-0000-0000-00005F0B0000}"/>
    <cellStyle name="_Risk summary report_Risk summary report.02.03_KPI-OCS 0218_KPI-ISD 0311_111_NUBNSB for 0708_NUBNSB0726." xfId="2920" xr:uid="{00000000-0005-0000-0000-0000600B0000}"/>
    <cellStyle name="_Risk summary report_Risk summary report.02.03_KPI-OCS 0218_KPI-ISD 0311_111_NUBNSB for 0708_Weekly report (MM) 0722" xfId="2921" xr:uid="{00000000-0005-0000-0000-0000610B0000}"/>
    <cellStyle name="_Risk summary report_Risk summary report.02.03_KPI-OCS 0218_KPI-ISD 0311_111_NUBNSB for 0708_Weekly report (MM) 0812." xfId="2922" xr:uid="{00000000-0005-0000-0000-0000620B0000}"/>
    <cellStyle name="_Risk summary report_Risk summary report.02.03_KPI-OCS 0218_NUBNSB for 0708" xfId="2923" xr:uid="{00000000-0005-0000-0000-0000630B0000}"/>
    <cellStyle name="_Risk summary report_Risk summary report.02.03_KPI-OCS 0218_NUBNSB for 0708_Inventory 4 days 0802." xfId="2924" xr:uid="{00000000-0005-0000-0000-0000640B0000}"/>
    <cellStyle name="_Risk summary report_Risk summary report.02.03_KPI-OCS 0218_NUBNSB for 0708_NUBNSB0726." xfId="2925" xr:uid="{00000000-0005-0000-0000-0000650B0000}"/>
    <cellStyle name="_Risk summary report_Risk summary report.02.03_KPI-OCS 0218_NUBNSB for 0708_Weekly report (MM) 0722" xfId="2926" xr:uid="{00000000-0005-0000-0000-0000660B0000}"/>
    <cellStyle name="_Risk summary report_Risk summary report.02.03_KPI-OCS 0218_NUBNSB for 0708_Weekly report (MM) 0812." xfId="2927" xr:uid="{00000000-0005-0000-0000-0000670B0000}"/>
    <cellStyle name="_Risk summary report_Risk summary report.02.03_KPI-OCS 0218_OA IMD 04'05 Cost Review" xfId="2928" xr:uid="{00000000-0005-0000-0000-0000680B0000}"/>
    <cellStyle name="_Risk summary report_Risk summary report.02.03_KPI-OCS 0218_OA IMD 04'05 Cost Review 0502" xfId="2929" xr:uid="{00000000-0005-0000-0000-0000690B0000}"/>
    <cellStyle name="_Risk summary report_Risk summary report.02.03_KPI-OCS 0218_OA IMD 05'05 Cost Review" xfId="2930" xr:uid="{00000000-0005-0000-0000-00006A0B0000}"/>
    <cellStyle name="_Risk summary report_Risk summary report.02.03_KPI-OCS 0218_OA IMD 06'05 Cost Review" xfId="2931" xr:uid="{00000000-0005-0000-0000-00006B0B0000}"/>
    <cellStyle name="_Risk summary report_Risk summary report.02.03_KPI-OCS 0218_OA IMD 07'05 Cost Review" xfId="2932" xr:uid="{00000000-0005-0000-0000-00006C0B0000}"/>
    <cellStyle name="_Risk summary report_Risk summary report.02.03_KPI-OCS 0218_OA IMD 08'05 Cost Review" xfId="2933" xr:uid="{00000000-0005-0000-0000-00006D0B0000}"/>
    <cellStyle name="_Risk summary report_Risk summary report.02.03_KPI-OCS 0225" xfId="2934" xr:uid="{00000000-0005-0000-0000-00006E0B0000}"/>
    <cellStyle name="_Risk summary report_Risk summary report.02.03_KPI-OCS 0225_IPS_Slowing Moving_07.18-05" xfId="2935" xr:uid="{00000000-0005-0000-0000-00006F0B0000}"/>
    <cellStyle name="_Risk summary report_Risk summary report.02.03_KPI-OCS 0225_IPS_Slowing Moving_07.18-05_Weekly report (MM) 0722" xfId="2936" xr:uid="{00000000-0005-0000-0000-0000700B0000}"/>
    <cellStyle name="_Risk summary report_Risk summary report.02.03_KPI-OCS 0225_IPS_Slowing Moving_07.18-05_Weekly report (MM) 0812." xfId="2937" xr:uid="{00000000-0005-0000-0000-0000710B0000}"/>
    <cellStyle name="_Risk summary report_Risk summary report.02.03_KPI-OCS 0225_KPI-ISD 0311_111" xfId="2938" xr:uid="{00000000-0005-0000-0000-0000720B0000}"/>
    <cellStyle name="_Risk summary report_Risk summary report.02.03_KPI-OCS 0225_KPI-ISD 0311_111_NUBNSB for 0708" xfId="2939" xr:uid="{00000000-0005-0000-0000-0000730B0000}"/>
    <cellStyle name="_Risk summary report_Risk summary report.02.03_KPI-OCS 0225_KPI-ISD 0311_111_NUBNSB for 0708_Inventory 4 days 0802." xfId="2940" xr:uid="{00000000-0005-0000-0000-0000740B0000}"/>
    <cellStyle name="_Risk summary report_Risk summary report.02.03_KPI-OCS 0225_KPI-ISD 0311_111_NUBNSB for 0708_NUBNSB0726." xfId="2941" xr:uid="{00000000-0005-0000-0000-0000750B0000}"/>
    <cellStyle name="_Risk summary report_Risk summary report.02.03_KPI-OCS 0225_KPI-ISD 0311_111_NUBNSB for 0708_Weekly report (MM) 0722" xfId="2942" xr:uid="{00000000-0005-0000-0000-0000760B0000}"/>
    <cellStyle name="_Risk summary report_Risk summary report.02.03_KPI-OCS 0225_KPI-ISD 0311_111_NUBNSB for 0708_Weekly report (MM) 0812." xfId="2943" xr:uid="{00000000-0005-0000-0000-0000770B0000}"/>
    <cellStyle name="_Risk summary report_Risk summary report.02.03_KPI-OCS 0225_NUBNSB for 0708" xfId="2944" xr:uid="{00000000-0005-0000-0000-0000780B0000}"/>
    <cellStyle name="_Risk summary report_Risk summary report.02.03_KPI-OCS 0225_NUBNSB for 0708_Inventory 4 days 0802." xfId="2945" xr:uid="{00000000-0005-0000-0000-0000790B0000}"/>
    <cellStyle name="_Risk summary report_Risk summary report.02.03_KPI-OCS 0225_NUBNSB for 0708_NUBNSB0726." xfId="2946" xr:uid="{00000000-0005-0000-0000-00007A0B0000}"/>
    <cellStyle name="_Risk summary report_Risk summary report.02.03_KPI-OCS 0225_NUBNSB for 0708_Weekly report (MM) 0722" xfId="2947" xr:uid="{00000000-0005-0000-0000-00007B0B0000}"/>
    <cellStyle name="_Risk summary report_Risk summary report.02.03_KPI-OCS 0225_NUBNSB for 0708_Weekly report (MM) 0812." xfId="2948" xr:uid="{00000000-0005-0000-0000-00007C0B0000}"/>
    <cellStyle name="_Risk summary report_Risk summary report.02.03_KPI-OCS 0225_OA IMD 04'05 Cost Review" xfId="2949" xr:uid="{00000000-0005-0000-0000-00007D0B0000}"/>
    <cellStyle name="_Risk summary report_Risk summary report.02.03_KPI-OCS 0225_OA IMD 04'05 Cost Review 0502" xfId="2950" xr:uid="{00000000-0005-0000-0000-00007E0B0000}"/>
    <cellStyle name="_Risk summary report_Risk summary report.02.03_KPI-OCS 0225_OA IMD 05'05 Cost Review" xfId="2951" xr:uid="{00000000-0005-0000-0000-00007F0B0000}"/>
    <cellStyle name="_Risk summary report_Risk summary report.02.03_KPI-OCS 0225_OA IMD 06'05 Cost Review" xfId="2952" xr:uid="{00000000-0005-0000-0000-0000800B0000}"/>
    <cellStyle name="_Risk summary report_Risk summary report.02.03_KPI-OCS 0225_OA IMD 07'05 Cost Review" xfId="2953" xr:uid="{00000000-0005-0000-0000-0000810B0000}"/>
    <cellStyle name="_Risk summary report_Risk summary report.02.03_KPI-OCS 0225_OA IMD 08'05 Cost Review" xfId="2954" xr:uid="{00000000-0005-0000-0000-0000820B0000}"/>
    <cellStyle name="_Risk summary report_Risk summary report.02.03_KPI-OCS 0304" xfId="2955" xr:uid="{00000000-0005-0000-0000-0000830B0000}"/>
    <cellStyle name="_Risk summary report_Risk summary report.02.03_KPI-OCS 0304_111" xfId="2956" xr:uid="{00000000-0005-0000-0000-0000840B0000}"/>
    <cellStyle name="_Risk summary report_Risk summary report.02.03_KPI-OCS 0304_111_IPS_Slowing Moving_07.18-05" xfId="2957" xr:uid="{00000000-0005-0000-0000-0000850B0000}"/>
    <cellStyle name="_Risk summary report_Risk summary report.02.03_KPI-OCS 0304_111_IPS_Slowing Moving_07.18-05_Weekly report (MM) 0722" xfId="2958" xr:uid="{00000000-0005-0000-0000-0000860B0000}"/>
    <cellStyle name="_Risk summary report_Risk summary report.02.03_KPI-OCS 0304_111_IPS_Slowing Moving_07.18-05_Weekly report (MM) 0812." xfId="2959" xr:uid="{00000000-0005-0000-0000-0000870B0000}"/>
    <cellStyle name="_Risk summary report_Risk summary report.02.03_KPI-OCS 0304_111_KPI-ISD 0311_111" xfId="2960" xr:uid="{00000000-0005-0000-0000-0000880B0000}"/>
    <cellStyle name="_Risk summary report_Risk summary report.02.03_KPI-OCS 0304_111_KPI-ISD 0311_111_NUBNSB for 0708" xfId="2961" xr:uid="{00000000-0005-0000-0000-0000890B0000}"/>
    <cellStyle name="_Risk summary report_Risk summary report.02.03_KPI-OCS 0304_111_KPI-ISD 0311_111_NUBNSB for 0708_Inventory 4 days 0802." xfId="2962" xr:uid="{00000000-0005-0000-0000-00008A0B0000}"/>
    <cellStyle name="_Risk summary report_Risk summary report.02.03_KPI-OCS 0304_111_KPI-ISD 0311_111_NUBNSB for 0708_NUBNSB0726." xfId="2963" xr:uid="{00000000-0005-0000-0000-00008B0B0000}"/>
    <cellStyle name="_Risk summary report_Risk summary report.02.03_KPI-OCS 0304_111_KPI-ISD 0311_111_NUBNSB for 0708_Weekly report (MM) 0722" xfId="2964" xr:uid="{00000000-0005-0000-0000-00008C0B0000}"/>
    <cellStyle name="_Risk summary report_Risk summary report.02.03_KPI-OCS 0304_111_KPI-ISD 0311_111_NUBNSB for 0708_Weekly report (MM) 0812." xfId="2965" xr:uid="{00000000-0005-0000-0000-00008D0B0000}"/>
    <cellStyle name="_Risk summary report_Risk summary report.02.03_KPI-OCS 0304_111_NUBNSB for 0708" xfId="2966" xr:uid="{00000000-0005-0000-0000-00008E0B0000}"/>
    <cellStyle name="_Risk summary report_Risk summary report.02.03_KPI-OCS 0304_111_NUBNSB for 0708_Inventory 4 days 0802." xfId="2967" xr:uid="{00000000-0005-0000-0000-00008F0B0000}"/>
    <cellStyle name="_Risk summary report_Risk summary report.02.03_KPI-OCS 0304_111_NUBNSB for 0708_NUBNSB0726." xfId="2968" xr:uid="{00000000-0005-0000-0000-0000900B0000}"/>
    <cellStyle name="_Risk summary report_Risk summary report.02.03_KPI-OCS 0304_111_NUBNSB for 0708_Weekly report (MM) 0722" xfId="2969" xr:uid="{00000000-0005-0000-0000-0000910B0000}"/>
    <cellStyle name="_Risk summary report_Risk summary report.02.03_KPI-OCS 0304_111_NUBNSB for 0708_Weekly report (MM) 0812." xfId="2970" xr:uid="{00000000-0005-0000-0000-0000920B0000}"/>
    <cellStyle name="_Risk summary report_Risk summary report.02.03_KPI-OCS 0304_111_OA IMD 04'05 Cost Review" xfId="2971" xr:uid="{00000000-0005-0000-0000-0000930B0000}"/>
    <cellStyle name="_Risk summary report_Risk summary report.02.03_KPI-OCS 0304_111_OA IMD 04'05 Cost Review 0502" xfId="2972" xr:uid="{00000000-0005-0000-0000-0000940B0000}"/>
    <cellStyle name="_Risk summary report_Risk summary report.02.03_KPI-OCS 0304_111_OA IMD 05'05 Cost Review" xfId="2973" xr:uid="{00000000-0005-0000-0000-0000950B0000}"/>
    <cellStyle name="_Risk summary report_Risk summary report.02.03_KPI-OCS 0304_111_OA IMD 06'05 Cost Review" xfId="2974" xr:uid="{00000000-0005-0000-0000-0000960B0000}"/>
    <cellStyle name="_Risk summary report_Risk summary report.02.03_KPI-OCS 0304_111_OA IMD 07'05 Cost Review" xfId="2975" xr:uid="{00000000-0005-0000-0000-0000970B0000}"/>
    <cellStyle name="_Risk summary report_Risk summary report.02.03_KPI-OCS 0304_111_OA IMD 08'05 Cost Review" xfId="2976" xr:uid="{00000000-0005-0000-0000-0000980B0000}"/>
    <cellStyle name="_Risk summary report_Risk summary report.02.03_KPI-OCS 0304_IPS_Slowing Moving_07.18-05" xfId="2977" xr:uid="{00000000-0005-0000-0000-0000990B0000}"/>
    <cellStyle name="_Risk summary report_Risk summary report.02.03_KPI-OCS 0304_IPS_Slowing Moving_07.18-05_Weekly report (MM) 0722" xfId="2978" xr:uid="{00000000-0005-0000-0000-00009A0B0000}"/>
    <cellStyle name="_Risk summary report_Risk summary report.02.03_KPI-OCS 0304_IPS_Slowing Moving_07.18-05_Weekly report (MM) 0812." xfId="2979" xr:uid="{00000000-0005-0000-0000-00009B0B0000}"/>
    <cellStyle name="_Risk summary report_Risk summary report.02.03_KPI-OCS 0304_KPI-ISD 0311_111" xfId="2980" xr:uid="{00000000-0005-0000-0000-00009C0B0000}"/>
    <cellStyle name="_Risk summary report_Risk summary report.02.03_KPI-OCS 0304_KPI-ISD 0311_111_NUBNSB for 0708" xfId="2981" xr:uid="{00000000-0005-0000-0000-00009D0B0000}"/>
    <cellStyle name="_Risk summary report_Risk summary report.02.03_KPI-OCS 0304_KPI-ISD 0311_111_NUBNSB for 0708_Inventory 4 days 0802." xfId="2982" xr:uid="{00000000-0005-0000-0000-00009E0B0000}"/>
    <cellStyle name="_Risk summary report_Risk summary report.02.03_KPI-OCS 0304_KPI-ISD 0311_111_NUBNSB for 0708_NUBNSB0726." xfId="2983" xr:uid="{00000000-0005-0000-0000-00009F0B0000}"/>
    <cellStyle name="_Risk summary report_Risk summary report.02.03_KPI-OCS 0304_KPI-ISD 0311_111_NUBNSB for 0708_Weekly report (MM) 0722" xfId="2984" xr:uid="{00000000-0005-0000-0000-0000A00B0000}"/>
    <cellStyle name="_Risk summary report_Risk summary report.02.03_KPI-OCS 0304_KPI-ISD 0311_111_NUBNSB for 0708_Weekly report (MM) 0812." xfId="2985" xr:uid="{00000000-0005-0000-0000-0000A10B0000}"/>
    <cellStyle name="_Risk summary report_Risk summary report.02.03_KPI-OCS 0304_NUBNSB for 0708" xfId="2986" xr:uid="{00000000-0005-0000-0000-0000A20B0000}"/>
    <cellStyle name="_Risk summary report_Risk summary report.02.03_KPI-OCS 0304_NUBNSB for 0708_Inventory 4 days 0802." xfId="2987" xr:uid="{00000000-0005-0000-0000-0000A30B0000}"/>
    <cellStyle name="_Risk summary report_Risk summary report.02.03_KPI-OCS 0304_NUBNSB for 0708_NUBNSB0726." xfId="2988" xr:uid="{00000000-0005-0000-0000-0000A40B0000}"/>
    <cellStyle name="_Risk summary report_Risk summary report.02.03_KPI-OCS 0304_NUBNSB for 0708_Weekly report (MM) 0722" xfId="2989" xr:uid="{00000000-0005-0000-0000-0000A50B0000}"/>
    <cellStyle name="_Risk summary report_Risk summary report.02.03_KPI-OCS 0304_NUBNSB for 0708_Weekly report (MM) 0812." xfId="2990" xr:uid="{00000000-0005-0000-0000-0000A60B0000}"/>
    <cellStyle name="_Risk summary report_Risk summary report.02.03_KPI-OCS 0304_OA IMD 04'05 Cost Review" xfId="2991" xr:uid="{00000000-0005-0000-0000-0000A70B0000}"/>
    <cellStyle name="_Risk summary report_Risk summary report.02.03_KPI-OCS 0304_OA IMD 04'05 Cost Review 0502" xfId="2992" xr:uid="{00000000-0005-0000-0000-0000A80B0000}"/>
    <cellStyle name="_Risk summary report_Risk summary report.02.03_KPI-OCS 0304_OA IMD 05'05 Cost Review" xfId="2993" xr:uid="{00000000-0005-0000-0000-0000A90B0000}"/>
    <cellStyle name="_Risk summary report_Risk summary report.02.03_KPI-OCS 0304_OA IMD 06'05 Cost Review" xfId="2994" xr:uid="{00000000-0005-0000-0000-0000AA0B0000}"/>
    <cellStyle name="_Risk summary report_Risk summary report.02.03_KPI-OCS 0304_OA IMD 07'05 Cost Review" xfId="2995" xr:uid="{00000000-0005-0000-0000-0000AB0B0000}"/>
    <cellStyle name="_Risk summary report_Risk summary report.02.03_KPI-OCS 0304_OA IMD 08'05 Cost Review" xfId="2996" xr:uid="{00000000-0005-0000-0000-0000AC0B0000}"/>
    <cellStyle name="_Risk summary report_Risk summary report.02.03_KPI-OCS 0311" xfId="2997" xr:uid="{00000000-0005-0000-0000-0000AD0B0000}"/>
    <cellStyle name="_Risk summary report_Risk summary report.02.03_KPI-OCS 0311_KPI-ISD 0311_111" xfId="2998" xr:uid="{00000000-0005-0000-0000-0000AE0B0000}"/>
    <cellStyle name="_Risk summary report_Risk summary report.02.03_KPI-OCS 0311_KPI-ISD 0311_111_NUBNSB for 0708" xfId="2999" xr:uid="{00000000-0005-0000-0000-0000AF0B0000}"/>
    <cellStyle name="_Risk summary report_Risk summary report.02.03_KPI-OCS 0311_KPI-ISD 0311_111_NUBNSB for 0708_Inventory 4 days 0802." xfId="3000" xr:uid="{00000000-0005-0000-0000-0000B00B0000}"/>
    <cellStyle name="_Risk summary report_Risk summary report.02.03_KPI-OCS 0311_KPI-ISD 0311_111_NUBNSB for 0708_NUBNSB0726." xfId="3001" xr:uid="{00000000-0005-0000-0000-0000B10B0000}"/>
    <cellStyle name="_Risk summary report_Risk summary report.02.03_KPI-OCS 0311_KPI-ISD 0311_111_NUBNSB for 0708_Weekly report (MM) 0722" xfId="3002" xr:uid="{00000000-0005-0000-0000-0000B20B0000}"/>
    <cellStyle name="_Risk summary report_Risk summary report.02.03_KPI-OCS 0311_KPI-ISD 0311_111_NUBNSB for 0708_Weekly report (MM) 0812." xfId="3003" xr:uid="{00000000-0005-0000-0000-0000B30B0000}"/>
    <cellStyle name="_Risk summary report_Risk summary report.02.03_KPI-OCS 0311_NUBNSB for 0708" xfId="3004" xr:uid="{00000000-0005-0000-0000-0000B40B0000}"/>
    <cellStyle name="_Risk summary report_Risk summary report.02.03_KPI-OCS 0311_NUBNSB for 0708_Inventory 4 days 0802." xfId="3005" xr:uid="{00000000-0005-0000-0000-0000B50B0000}"/>
    <cellStyle name="_Risk summary report_Risk summary report.02.03_KPI-OCS 0311_NUBNSB for 0708_NUBNSB0726." xfId="3006" xr:uid="{00000000-0005-0000-0000-0000B60B0000}"/>
    <cellStyle name="_Risk summary report_Risk summary report.02.03_KPI-OCS 0311_NUBNSB for 0708_Weekly report (MM) 0722" xfId="3007" xr:uid="{00000000-0005-0000-0000-0000B70B0000}"/>
    <cellStyle name="_Risk summary report_Risk summary report.02.03_KPI-OCS 0311_NUBNSB for 0708_Weekly report (MM) 0812." xfId="3008" xr:uid="{00000000-0005-0000-0000-0000B80B0000}"/>
    <cellStyle name="_Risk summary report_Risk summary report.02.03_KPI-OCS 0318" xfId="3009" xr:uid="{00000000-0005-0000-0000-0000B90B0000}"/>
    <cellStyle name="_Risk summary report_Risk summary report.02.03_KPI-OCS 0318_NUBNSB for 0708" xfId="3010" xr:uid="{00000000-0005-0000-0000-0000BA0B0000}"/>
    <cellStyle name="_Risk summary report_Risk summary report.02.03_KPI-OCS 0318_NUBNSB for 0708_Inventory 4 days 0802." xfId="3011" xr:uid="{00000000-0005-0000-0000-0000BB0B0000}"/>
    <cellStyle name="_Risk summary report_Risk summary report.02.03_KPI-OCS 0318_NUBNSB for 0708_NUBNSB0726." xfId="3012" xr:uid="{00000000-0005-0000-0000-0000BC0B0000}"/>
    <cellStyle name="_Risk summary report_Risk summary report.02.03_KPI-OCS 0318_NUBNSB for 0708_Weekly report (MM) 0722" xfId="3013" xr:uid="{00000000-0005-0000-0000-0000BD0B0000}"/>
    <cellStyle name="_Risk summary report_Risk summary report.02.03_KPI-OCS 0318_NUBNSB for 0708_Weekly report (MM) 0812." xfId="3014" xr:uid="{00000000-0005-0000-0000-0000BE0B0000}"/>
    <cellStyle name="_Risk summary report_Risk summary report.02.03_KPI-OCS 0325" xfId="3015" xr:uid="{00000000-0005-0000-0000-0000BF0B0000}"/>
    <cellStyle name="_Risk summary report_Risk summary report.02.03_KPI-OCS 0325_NUBNSB for 0708" xfId="3016" xr:uid="{00000000-0005-0000-0000-0000C00B0000}"/>
    <cellStyle name="_Risk summary report_Risk summary report.02.03_KPI-OCS 0325_NUBNSB for 0708_Inventory 4 days 0802." xfId="3017" xr:uid="{00000000-0005-0000-0000-0000C10B0000}"/>
    <cellStyle name="_Risk summary report_Risk summary report.02.03_KPI-OCS 0325_NUBNSB for 0708_NUBNSB0726." xfId="3018" xr:uid="{00000000-0005-0000-0000-0000C20B0000}"/>
    <cellStyle name="_Risk summary report_Risk summary report.02.03_KPI-OCS 0325_NUBNSB for 0708_Weekly report (MM) 0722" xfId="3019" xr:uid="{00000000-0005-0000-0000-0000C30B0000}"/>
    <cellStyle name="_Risk summary report_Risk summary report.02.03_KPI-OCS 0325_NUBNSB for 0708_Weekly report (MM) 0812." xfId="3020" xr:uid="{00000000-0005-0000-0000-0000C40B0000}"/>
    <cellStyle name="_Risk summary report_Risk summary report.02.03_KPI-PPD 0331" xfId="3021" xr:uid="{00000000-0005-0000-0000-0000C50B0000}"/>
    <cellStyle name="_Risk summary report_Risk summary report.02.03_KPI-PPD 0331_NUBNSB for 0708" xfId="3022" xr:uid="{00000000-0005-0000-0000-0000C60B0000}"/>
    <cellStyle name="_Risk summary report_Risk summary report.02.03_KPI-PPD 0331_NUBNSB for 0708_Inventory 4 days 0802." xfId="3023" xr:uid="{00000000-0005-0000-0000-0000C70B0000}"/>
    <cellStyle name="_Risk summary report_Risk summary report.02.03_KPI-PPD 0331_NUBNSB for 0708_NUBNSB0726." xfId="3024" xr:uid="{00000000-0005-0000-0000-0000C80B0000}"/>
    <cellStyle name="_Risk summary report_Risk summary report.02.03_KPI-PPD 0331_NUBNSB for 0708_Weekly report (MM) 0722" xfId="3025" xr:uid="{00000000-0005-0000-0000-0000C90B0000}"/>
    <cellStyle name="_Risk summary report_Risk summary report.02.03_KPI-PPD 0331_NUBNSB for 0708_Weekly report (MM) 0812." xfId="3026" xr:uid="{00000000-0005-0000-0000-0000CA0B0000}"/>
    <cellStyle name="_Risk summary report_Risk summary report.02.03_MUV 10th~17th Mar 13310001" xfId="3027" xr:uid="{00000000-0005-0000-0000-0000CB0B0000}"/>
    <cellStyle name="_Risk summary report_Risk summary report.02.03_MUV 10th~17th Mar 13310001_NUBNSB for 0708" xfId="3028" xr:uid="{00000000-0005-0000-0000-0000CC0B0000}"/>
    <cellStyle name="_Risk summary report_Risk summary report.02.03_MUV 10th~17th Mar 13310001_NUBNSB for 0708_Inventory 4 days 0802." xfId="3029" xr:uid="{00000000-0005-0000-0000-0000CD0B0000}"/>
    <cellStyle name="_Risk summary report_Risk summary report.02.03_MUV 10th~17th Mar 13310001_NUBNSB for 0708_NUBNSB0726." xfId="3030" xr:uid="{00000000-0005-0000-0000-0000CE0B0000}"/>
    <cellStyle name="_Risk summary report_Risk summary report.02.03_MUV 10th~17th Mar 13310001_NUBNSB for 0708_Weekly report (MM) 0722" xfId="3031" xr:uid="{00000000-0005-0000-0000-0000CF0B0000}"/>
    <cellStyle name="_Risk summary report_Risk summary report.02.03_MUV 10th~17th Mar 13310001_NUBNSB for 0708_Weekly report (MM) 0812." xfId="3032" xr:uid="{00000000-0005-0000-0000-0000D00B0000}"/>
    <cellStyle name="_Risk summary report_Risk summary report.02.03_MUV 10th~17th Mar 13310001_OA IMD 04'05 Cost Review" xfId="3033" xr:uid="{00000000-0005-0000-0000-0000D10B0000}"/>
    <cellStyle name="_Risk summary report_Risk summary report.02.03_MUV 10th~17th Mar 13310001_OA IMD 04'05 Cost Review 0502" xfId="3034" xr:uid="{00000000-0005-0000-0000-0000D20B0000}"/>
    <cellStyle name="_Risk summary report_Risk summary report.02.03_MUV 10th~17th Mar 13310001_OA IMD 05'05 Cost Review" xfId="3035" xr:uid="{00000000-0005-0000-0000-0000D30B0000}"/>
    <cellStyle name="_Risk summary report_Risk summary report.02.03_MUV 10th~17th Mar 13310001_OA IMD 06'05 Cost Review" xfId="3036" xr:uid="{00000000-0005-0000-0000-0000D40B0000}"/>
    <cellStyle name="_Risk summary report_Risk summary report.02.03_MUV 10th~17th Mar 13310001_OA IMD 07'05 Cost Review" xfId="3037" xr:uid="{00000000-0005-0000-0000-0000D50B0000}"/>
    <cellStyle name="_Risk summary report_Risk summary report.02.03_MUV 10th~17th Mar 13310001_OA IMD 08'05 Cost Review" xfId="3038" xr:uid="{00000000-0005-0000-0000-0000D60B0000}"/>
    <cellStyle name="_Risk summary report_Risk summary report.02.03_MUV 17th~24th Mar 13310001" xfId="3039" xr:uid="{00000000-0005-0000-0000-0000D70B0000}"/>
    <cellStyle name="_Risk summary report_Risk summary report.02.03_MUV 17th~24th Mar 13310001_NUBNSB for 0708" xfId="3040" xr:uid="{00000000-0005-0000-0000-0000D80B0000}"/>
    <cellStyle name="_Risk summary report_Risk summary report.02.03_MUV 17th~24th Mar 13310001_NUBNSB for 0708_Inventory 4 days 0802." xfId="3041" xr:uid="{00000000-0005-0000-0000-0000D90B0000}"/>
    <cellStyle name="_Risk summary report_Risk summary report.02.03_MUV 17th~24th Mar 13310001_NUBNSB for 0708_NUBNSB0726." xfId="3042" xr:uid="{00000000-0005-0000-0000-0000DA0B0000}"/>
    <cellStyle name="_Risk summary report_Risk summary report.02.03_MUV 17th~24th Mar 13310001_NUBNSB for 0708_Weekly report (MM) 0722" xfId="3043" xr:uid="{00000000-0005-0000-0000-0000DB0B0000}"/>
    <cellStyle name="_Risk summary report_Risk summary report.02.03_MUV 17th~24th Mar 13310001_NUBNSB for 0708_Weekly report (MM) 0812." xfId="3044" xr:uid="{00000000-0005-0000-0000-0000DC0B0000}"/>
    <cellStyle name="_Risk summary report_Risk summary report.02.03_muv 1st-7th" xfId="3045" xr:uid="{00000000-0005-0000-0000-0000DD0B0000}"/>
    <cellStyle name="_Risk summary report_Risk summary report.02.03_muv 1st-7th_NUBNSB for 0708" xfId="3046" xr:uid="{00000000-0005-0000-0000-0000DE0B0000}"/>
    <cellStyle name="_Risk summary report_Risk summary report.02.03_muv 1st-7th_NUBNSB for 0708_Inventory 4 days 0802." xfId="3047" xr:uid="{00000000-0005-0000-0000-0000DF0B0000}"/>
    <cellStyle name="_Risk summary report_Risk summary report.02.03_muv 1st-7th_NUBNSB for 0708_NUBNSB0726." xfId="3048" xr:uid="{00000000-0005-0000-0000-0000E00B0000}"/>
    <cellStyle name="_Risk summary report_Risk summary report.02.03_muv 1st-7th_NUBNSB for 0708_Weekly report (MM) 0722" xfId="3049" xr:uid="{00000000-0005-0000-0000-0000E10B0000}"/>
    <cellStyle name="_Risk summary report_Risk summary report.02.03_muv 1st-7th_NUBNSB for 0708_Weekly report (MM) 0812." xfId="3050" xr:uid="{00000000-0005-0000-0000-0000E20B0000}"/>
    <cellStyle name="_Risk summary report_Risk summary report.02.03_NUB&amp;NSB" xfId="3051" xr:uid="{00000000-0005-0000-0000-0000E30B0000}"/>
    <cellStyle name="_Risk summary report_Risk summary report.02.03_NUB&amp;NSB_NUBNSB for 0708" xfId="3052" xr:uid="{00000000-0005-0000-0000-0000E40B0000}"/>
    <cellStyle name="_Risk summary report_Risk summary report.02.03_NUB&amp;NSB_NUBNSB for 0708_Inventory 4 days 0802." xfId="3053" xr:uid="{00000000-0005-0000-0000-0000E50B0000}"/>
    <cellStyle name="_Risk summary report_Risk summary report.02.03_NUB&amp;NSB_NUBNSB for 0708_NUBNSB0726." xfId="3054" xr:uid="{00000000-0005-0000-0000-0000E60B0000}"/>
    <cellStyle name="_Risk summary report_Risk summary report.02.03_NUB&amp;NSB_NUBNSB for 0708_Weekly report (MM) 0722" xfId="3055" xr:uid="{00000000-0005-0000-0000-0000E70B0000}"/>
    <cellStyle name="_Risk summary report_Risk summary report.02.03_NUB&amp;NSB_NUBNSB for 0708_Weekly report (MM) 0812." xfId="3056" xr:uid="{00000000-0005-0000-0000-0000E80B0000}"/>
    <cellStyle name="_Risk summary report_Risk summary report.02.03_NUBNSB for 0708" xfId="3057" xr:uid="{00000000-0005-0000-0000-0000E90B0000}"/>
    <cellStyle name="_Risk summary report_Risk summary report.02.03_NUBNSB for 0708_Inventory 4 days 0802." xfId="3058" xr:uid="{00000000-0005-0000-0000-0000EA0B0000}"/>
    <cellStyle name="_Risk summary report_Risk summary report.02.03_NUBNSB for 0708_NUBNSB0726." xfId="3059" xr:uid="{00000000-0005-0000-0000-0000EB0B0000}"/>
    <cellStyle name="_Risk summary report_Risk summary report.02.03_NUBNSB for 0708_Weekly report (MM) 0722" xfId="3060" xr:uid="{00000000-0005-0000-0000-0000EC0B0000}"/>
    <cellStyle name="_Risk summary report_Risk summary report.02.03_NUBNSB for 0708_Weekly report (MM) 0812." xfId="3061" xr:uid="{00000000-0005-0000-0000-0000ED0B0000}"/>
    <cellStyle name="_Risk summary report_Risk summary report.02.03_OA IMD 04'05 Cost Review" xfId="3062" xr:uid="{00000000-0005-0000-0000-0000EE0B0000}"/>
    <cellStyle name="_Risk summary report_Risk summary report.02.03_OA IMD 04'05 Cost Review 0502" xfId="3063" xr:uid="{00000000-0005-0000-0000-0000EF0B0000}"/>
    <cellStyle name="_Risk summary report_Risk summary report.02.03_OA IMD 05'05 Cost Review" xfId="3064" xr:uid="{00000000-0005-0000-0000-0000F00B0000}"/>
    <cellStyle name="_Risk summary report_Risk summary report.02.03_OA IMD 06'05 Cost Review" xfId="3065" xr:uid="{00000000-0005-0000-0000-0000F10B0000}"/>
    <cellStyle name="_Risk summary report_Risk summary report.02.03_OA IMD 07'05 Cost Review" xfId="3066" xr:uid="{00000000-0005-0000-0000-0000F20B0000}"/>
    <cellStyle name="_Risk summary report_Risk summary report.02.03_OA IMD 08'05 Cost Review" xfId="3067" xr:uid="{00000000-0005-0000-0000-0000F30B0000}"/>
    <cellStyle name="_Risk summary report_Risk summary report.02.03_WO Completion Status" xfId="3068" xr:uid="{00000000-0005-0000-0000-0000F40B0000}"/>
    <cellStyle name="_Risk summary report_Risk summary report.02.03_WO Completion Status_IPS_Slowing Moving_07.18-05" xfId="3069" xr:uid="{00000000-0005-0000-0000-0000F50B0000}"/>
    <cellStyle name="_Risk summary report_Risk summary report.02.03_WO Completion Status_IPS_Slowing Moving_07.18-05_Weekly report (MM) 0722" xfId="3070" xr:uid="{00000000-0005-0000-0000-0000F60B0000}"/>
    <cellStyle name="_Risk summary report_Risk summary report.02.03_WO Completion Status_IPS_Slowing Moving_07.18-05_Weekly report (MM) 0812." xfId="3071" xr:uid="{00000000-0005-0000-0000-0000F70B0000}"/>
    <cellStyle name="_Risk summary report_Risk summary report.02.03_WO Completion Status_KPI-ISD 0311_111" xfId="3072" xr:uid="{00000000-0005-0000-0000-0000F80B0000}"/>
    <cellStyle name="_Risk summary report_Risk summary report.02.03_WO Completion Status_KPI-ISD 0311_111_NUBNSB for 0708" xfId="3073" xr:uid="{00000000-0005-0000-0000-0000F90B0000}"/>
    <cellStyle name="_Risk summary report_Risk summary report.02.03_WO Completion Status_KPI-ISD 0311_111_NUBNSB for 0708_Inventory 4 days 0802." xfId="3074" xr:uid="{00000000-0005-0000-0000-0000FA0B0000}"/>
    <cellStyle name="_Risk summary report_Risk summary report.02.03_WO Completion Status_KPI-ISD 0311_111_NUBNSB for 0708_NUBNSB0726." xfId="3075" xr:uid="{00000000-0005-0000-0000-0000FB0B0000}"/>
    <cellStyle name="_Risk summary report_Risk summary report.02.03_WO Completion Status_KPI-ISD 0311_111_NUBNSB for 0708_Weekly report (MM) 0722" xfId="3076" xr:uid="{00000000-0005-0000-0000-0000FC0B0000}"/>
    <cellStyle name="_Risk summary report_Risk summary report.02.03_WO Completion Status_KPI-ISD 0311_111_NUBNSB for 0708_Weekly report (MM) 0812." xfId="3077" xr:uid="{00000000-0005-0000-0000-0000FD0B0000}"/>
    <cellStyle name="_Risk summary report_Risk summary report.02.03_WO Completion Status_NUBNSB for 0708" xfId="3078" xr:uid="{00000000-0005-0000-0000-0000FE0B0000}"/>
    <cellStyle name="_Risk summary report_Risk summary report.02.03_WO Completion Status_NUBNSB for 0708_Inventory 4 days 0802." xfId="3079" xr:uid="{00000000-0005-0000-0000-0000FF0B0000}"/>
    <cellStyle name="_Risk summary report_Risk summary report.02.03_WO Completion Status_NUBNSB for 0708_NUBNSB0726." xfId="3080" xr:uid="{00000000-0005-0000-0000-0000000C0000}"/>
    <cellStyle name="_Risk summary report_Risk summary report.02.03_WO Completion Status_NUBNSB for 0708_Weekly report (MM) 0722" xfId="3081" xr:uid="{00000000-0005-0000-0000-0000010C0000}"/>
    <cellStyle name="_Risk summary report_Risk summary report.02.03_WO Completion Status_NUBNSB for 0708_Weekly report (MM) 0812." xfId="3082" xr:uid="{00000000-0005-0000-0000-0000020C0000}"/>
    <cellStyle name="_Risk summary report_Risk summary report.02.03_WO Completion Status_OA IMD 04'05 Cost Review" xfId="3083" xr:uid="{00000000-0005-0000-0000-0000030C0000}"/>
    <cellStyle name="_Risk summary report_Risk summary report.02.03_WO Completion Status_OA IMD 04'05 Cost Review 0502" xfId="3084" xr:uid="{00000000-0005-0000-0000-0000040C0000}"/>
    <cellStyle name="_Risk summary report_Risk summary report.02.03_WO Completion Status_OA IMD 05'05 Cost Review" xfId="3085" xr:uid="{00000000-0005-0000-0000-0000050C0000}"/>
    <cellStyle name="_Risk summary report_Risk summary report.02.03_WO Completion Status_OA IMD 06'05 Cost Review" xfId="3086" xr:uid="{00000000-0005-0000-0000-0000060C0000}"/>
    <cellStyle name="_Risk summary report_Risk summary report.02.03_WO Completion Status_OA IMD 07'05 Cost Review" xfId="3087" xr:uid="{00000000-0005-0000-0000-0000070C0000}"/>
    <cellStyle name="_Risk summary report_Risk summary report.02.03_WO Completion Status_OA IMD 08'05 Cost Review" xfId="3088" xr:uid="{00000000-0005-0000-0000-0000080C0000}"/>
    <cellStyle name="_Risk summary report_Risk summary report.02.03_WO Completion Status2" xfId="3089" xr:uid="{00000000-0005-0000-0000-0000090C0000}"/>
    <cellStyle name="_Risk summary report_Risk summary report.02.03_WO Completion Status2_IPS_Slowing Moving_07.18-05" xfId="3090" xr:uid="{00000000-0005-0000-0000-00000A0C0000}"/>
    <cellStyle name="_Risk summary report_Risk summary report.02.03_WO Completion Status2_IPS_Slowing Moving_07.18-05_Weekly report (MM) 0722" xfId="3091" xr:uid="{00000000-0005-0000-0000-00000B0C0000}"/>
    <cellStyle name="_Risk summary report_Risk summary report.02.03_WO Completion Status2_IPS_Slowing Moving_07.18-05_Weekly report (MM) 0812." xfId="3092" xr:uid="{00000000-0005-0000-0000-00000C0C0000}"/>
    <cellStyle name="_Risk summary report_Risk summary report.02.03_WO Completion Status2_KPI-ISD 0311_111" xfId="3093" xr:uid="{00000000-0005-0000-0000-00000D0C0000}"/>
    <cellStyle name="_Risk summary report_Risk summary report.02.03_WO Completion Status2_KPI-ISD 0311_111_NUBNSB for 0708" xfId="3094" xr:uid="{00000000-0005-0000-0000-00000E0C0000}"/>
    <cellStyle name="_Risk summary report_Risk summary report.02.03_WO Completion Status2_KPI-ISD 0311_111_NUBNSB for 0708_Inventory 4 days 0802." xfId="3095" xr:uid="{00000000-0005-0000-0000-00000F0C0000}"/>
    <cellStyle name="_Risk summary report_Risk summary report.02.03_WO Completion Status2_KPI-ISD 0311_111_NUBNSB for 0708_NUBNSB0726." xfId="3096" xr:uid="{00000000-0005-0000-0000-0000100C0000}"/>
    <cellStyle name="_Risk summary report_Risk summary report.02.03_WO Completion Status2_KPI-ISD 0311_111_NUBNSB for 0708_Weekly report (MM) 0722" xfId="3097" xr:uid="{00000000-0005-0000-0000-0000110C0000}"/>
    <cellStyle name="_Risk summary report_Risk summary report.02.03_WO Completion Status2_KPI-ISD 0311_111_NUBNSB for 0708_Weekly report (MM) 0812." xfId="3098" xr:uid="{00000000-0005-0000-0000-0000120C0000}"/>
    <cellStyle name="_Risk summary report_Risk summary report.02.03_WO Completion Status2_NUBNSB for 0708" xfId="3099" xr:uid="{00000000-0005-0000-0000-0000130C0000}"/>
    <cellStyle name="_Risk summary report_Risk summary report.02.03_WO Completion Status2_NUBNSB for 0708_Inventory 4 days 0802." xfId="3100" xr:uid="{00000000-0005-0000-0000-0000140C0000}"/>
    <cellStyle name="_Risk summary report_Risk summary report.02.03_WO Completion Status2_NUBNSB for 0708_NUBNSB0726." xfId="3101" xr:uid="{00000000-0005-0000-0000-0000150C0000}"/>
    <cellStyle name="_Risk summary report_Risk summary report.02.03_WO Completion Status2_NUBNSB for 0708_Weekly report (MM) 0722" xfId="3102" xr:uid="{00000000-0005-0000-0000-0000160C0000}"/>
    <cellStyle name="_Risk summary report_Risk summary report.02.03_WO Completion Status2_NUBNSB for 0708_Weekly report (MM) 0812." xfId="3103" xr:uid="{00000000-0005-0000-0000-0000170C0000}"/>
    <cellStyle name="_Risk summary report_Risk summary report.02.03_WO Completion Status2_OA IMD 04'05 Cost Review" xfId="3104" xr:uid="{00000000-0005-0000-0000-0000180C0000}"/>
    <cellStyle name="_Risk summary report_Risk summary report.02.03_WO Completion Status2_OA IMD 04'05 Cost Review 0502" xfId="3105" xr:uid="{00000000-0005-0000-0000-0000190C0000}"/>
    <cellStyle name="_Risk summary report_Risk summary report.02.03_WO Completion Status2_OA IMD 05'05 Cost Review" xfId="3106" xr:uid="{00000000-0005-0000-0000-00001A0C0000}"/>
    <cellStyle name="_Risk summary report_Risk summary report.02.03_WO Completion Status2_OA IMD 06'05 Cost Review" xfId="3107" xr:uid="{00000000-0005-0000-0000-00001B0C0000}"/>
    <cellStyle name="_Risk summary report_Risk summary report.02.03_WO Completion Status2_OA IMD 07'05 Cost Review" xfId="3108" xr:uid="{00000000-0005-0000-0000-00001C0C0000}"/>
    <cellStyle name="_Risk summary report_Risk summary report.02.03_WO Completion Status2_OA IMD 08'05 Cost Review" xfId="3109" xr:uid="{00000000-0005-0000-0000-00001D0C0000}"/>
    <cellStyle name="_Sheet5" xfId="3110" xr:uid="{00000000-0005-0000-0000-00001E0C0000}"/>
    <cellStyle name="_Slow moving 0507" xfId="3111" xr:uid="{00000000-0005-0000-0000-00001F0C0000}"/>
    <cellStyle name="_Slow Moving 07231" xfId="3112" xr:uid="{00000000-0005-0000-0000-0000200C0000}"/>
    <cellStyle name="_Slow moving for ISD on 0506111" xfId="3113" xr:uid="{00000000-0005-0000-0000-0000210C0000}"/>
    <cellStyle name="_Slow moving for ISD on 050618" xfId="3114" xr:uid="{00000000-0005-0000-0000-0000220C0000}"/>
    <cellStyle name="_Slow Moving for ISD on 0521" xfId="3115" xr:uid="{00000000-0005-0000-0000-0000230C0000}"/>
    <cellStyle name="_Slow Moving for ISD on 0711" xfId="3116" xr:uid="{00000000-0005-0000-0000-0000240C0000}"/>
    <cellStyle name="_Slow moving for ISD on 0715" xfId="3117" xr:uid="{00000000-0005-0000-0000-0000250C0000}"/>
    <cellStyle name="_Slow moving for ISD on 0723" xfId="3118" xr:uid="{00000000-0005-0000-0000-0000260C0000}"/>
    <cellStyle name="_Slow Moving for MMS(Cut day1106)" xfId="3119" xr:uid="{00000000-0005-0000-0000-0000270C0000}"/>
    <cellStyle name="_Slow Moving for PPD on 0521" xfId="3120" xr:uid="{00000000-0005-0000-0000-0000280C0000}"/>
    <cellStyle name="_Slow Moving new  Format" xfId="3121" xr:uid="{00000000-0005-0000-0000-0000290C0000}"/>
    <cellStyle name="_Slow Moving -ppd-7.31" xfId="3122" xr:uid="{00000000-0005-0000-0000-00002A0C0000}"/>
    <cellStyle name="_Slow moving report 3.7" xfId="3123" xr:uid="{00000000-0005-0000-0000-00002B0C0000}"/>
    <cellStyle name="_Slow moving report 3-14" xfId="3124" xr:uid="{00000000-0005-0000-0000-00002C0C0000}"/>
    <cellStyle name="_Slow moving report 3-20." xfId="3125" xr:uid="{00000000-0005-0000-0000-00002D0C0000}"/>
    <cellStyle name="_Slow moving report 3-31" xfId="3126" xr:uid="{00000000-0005-0000-0000-00002E0C0000}"/>
    <cellStyle name="_Slow moving report 4-11" xfId="3127" xr:uid="{00000000-0005-0000-0000-00002F0C0000}"/>
    <cellStyle name="_Slow moving report 4-18" xfId="3128" xr:uid="{00000000-0005-0000-0000-0000300C0000}"/>
    <cellStyle name="_Slow moving report 4-3" xfId="3129" xr:uid="{00000000-0005-0000-0000-0000310C0000}"/>
    <cellStyle name="_Slow Moving(04.12.20)" xfId="3130" xr:uid="{00000000-0005-0000-0000-0000320C0000}"/>
    <cellStyle name="_Slow Moving(Cut day0228)" xfId="3131" xr:uid="{00000000-0005-0000-0000-0000330C0000}"/>
    <cellStyle name="_Slow Moving(Cut day0228)_1111" xfId="3132" xr:uid="{00000000-0005-0000-0000-0000340C0000}"/>
    <cellStyle name="_Slow Moving(Cut day0228)_11111" xfId="3133" xr:uid="{00000000-0005-0000-0000-0000350C0000}"/>
    <cellStyle name="_Slow Moving(Cut Day0306)" xfId="3134" xr:uid="{00000000-0005-0000-0000-0000360C0000}"/>
    <cellStyle name="_Slow Moving(Cut Day0306)_1" xfId="3135" xr:uid="{00000000-0005-0000-0000-0000370C0000}"/>
    <cellStyle name="_Slow Moving.(04.12.2)" xfId="3136" xr:uid="{00000000-0005-0000-0000-0000380C0000}"/>
    <cellStyle name="_slow moving.-ppd-8.17" xfId="3137" xr:uid="{00000000-0005-0000-0000-0000390C0000}"/>
    <cellStyle name="_Slow Moving041231" xfId="3138" xr:uid="{00000000-0005-0000-0000-00003A0C0000}"/>
    <cellStyle name="_Slow Moving05.01.10" xfId="3139" xr:uid="{00000000-0005-0000-0000-00003B0C0000}"/>
    <cellStyle name="_SLOW Moving--050103" xfId="3140" xr:uid="{00000000-0005-0000-0000-00003C0C0000}"/>
    <cellStyle name="_Slow Moving050117" xfId="3141" xr:uid="{00000000-0005-0000-0000-00003D0C0000}"/>
    <cellStyle name="_Slow Moving050122" xfId="3142" xr:uid="{00000000-0005-0000-0000-00003E0C0000}"/>
    <cellStyle name="_Slow Moving050221" xfId="3143" xr:uid="{00000000-0005-0000-0000-00003F0C0000}"/>
    <cellStyle name="_Slow Moving050312" xfId="3144" xr:uid="{00000000-0005-0000-0000-0000400C0000}"/>
    <cellStyle name="_Slow Moving0513" xfId="3145" xr:uid="{00000000-0005-0000-0000-0000410C0000}"/>
    <cellStyle name="_Slow Moving0521" xfId="3146" xr:uid="{00000000-0005-0000-0000-0000420C0000}"/>
    <cellStyle name="_Slow moving0611" xfId="3147" xr:uid="{00000000-0005-0000-0000-0000430C0000}"/>
    <cellStyle name="_Slow Moving06181" xfId="3148" xr:uid="{00000000-0005-0000-0000-0000440C0000}"/>
    <cellStyle name="_Slow Moving0709" xfId="3149" xr:uid="{00000000-0005-0000-0000-0000450C0000}"/>
    <cellStyle name="_Slow Moving07161" xfId="3150" xr:uid="{00000000-0005-0000-0000-0000460C0000}"/>
    <cellStyle name="_Slow Moving1213" xfId="3151" xr:uid="{00000000-0005-0000-0000-0000470C0000}"/>
    <cellStyle name="_Slow Moving9.28" xfId="3152" xr:uid="{00000000-0005-0000-0000-0000480C0000}"/>
    <cellStyle name="_Slow Moving9.7" xfId="3153" xr:uid="{00000000-0005-0000-0000-0000490C0000}"/>
    <cellStyle name="_slow movingPPD6.301" xfId="3154" xr:uid="{00000000-0005-0000-0000-00004A0C0000}"/>
    <cellStyle name="_Slowing Moving_06.12-05" xfId="3155" xr:uid="{00000000-0005-0000-0000-00004B0C0000}"/>
    <cellStyle name="_Slowmoving Report0307" xfId="3156" xr:uid="{00000000-0005-0000-0000-00004C0C0000}"/>
    <cellStyle name="_slowmovingPPD" xfId="3157" xr:uid="{00000000-0005-0000-0000-00004D0C0000}"/>
    <cellStyle name="_Stagger Chart-11-21" xfId="3158" xr:uid="{00000000-0005-0000-0000-00004E0C0000}"/>
    <cellStyle name="_Stagger Chart-11-4" xfId="3159" xr:uid="{00000000-0005-0000-0000-00004F0C0000}"/>
    <cellStyle name="_Stock050131" xfId="3160" xr:uid="{00000000-0005-0000-0000-0000500C0000}"/>
    <cellStyle name="_Weekly report (MM) 01.07" xfId="3161" xr:uid="{00000000-0005-0000-0000-0000510C0000}"/>
    <cellStyle name="_Weekly report (MM) 01.07_IPS_Slowing Moving_07.18-05" xfId="3162" xr:uid="{00000000-0005-0000-0000-0000520C0000}"/>
    <cellStyle name="_Weekly report (MM) 01.07_IPS_Slowing Moving_07.18-05_Weekly report (MM) 0722" xfId="3163" xr:uid="{00000000-0005-0000-0000-0000530C0000}"/>
    <cellStyle name="_Weekly report (MM) 01.07_IPS_Slowing Moving_07.18-05_Weekly report (MM) 0812." xfId="3164" xr:uid="{00000000-0005-0000-0000-0000540C0000}"/>
    <cellStyle name="_Weekly report (MM) 01.07_KPI-ISD 0311_111" xfId="3165" xr:uid="{00000000-0005-0000-0000-0000550C0000}"/>
    <cellStyle name="_Weekly report (MM) 01.07_KPI-ISD 0311_111_NUBNSB for 0708" xfId="3166" xr:uid="{00000000-0005-0000-0000-0000560C0000}"/>
    <cellStyle name="_Weekly report (MM) 01.07_KPI-ISD 0311_111_NUBNSB for 0708_Inventory 4 days 0802." xfId="3167" xr:uid="{00000000-0005-0000-0000-0000570C0000}"/>
    <cellStyle name="_Weekly report (MM) 01.07_KPI-ISD 0311_111_NUBNSB for 0708_NUBNSB0726." xfId="3168" xr:uid="{00000000-0005-0000-0000-0000580C0000}"/>
    <cellStyle name="_Weekly report (MM) 01.07_KPI-ISD 0311_111_NUBNSB for 0708_Weekly report (MM) 0722" xfId="3169" xr:uid="{00000000-0005-0000-0000-0000590C0000}"/>
    <cellStyle name="_Weekly report (MM) 01.07_KPI-ISD 0311_111_NUBNSB for 0708_Weekly report (MM) 0812." xfId="3170" xr:uid="{00000000-0005-0000-0000-00005A0C0000}"/>
    <cellStyle name="_Weekly report (MM) 01.07_NUBNSB for 0708" xfId="3171" xr:uid="{00000000-0005-0000-0000-00005B0C0000}"/>
    <cellStyle name="_Weekly report (MM) 01.07_NUBNSB for 0708_Inventory 4 days 0802." xfId="3172" xr:uid="{00000000-0005-0000-0000-00005C0C0000}"/>
    <cellStyle name="_Weekly report (MM) 01.07_NUBNSB for 0708_NUBNSB0726." xfId="3173" xr:uid="{00000000-0005-0000-0000-00005D0C0000}"/>
    <cellStyle name="_Weekly report (MM) 01.07_NUBNSB for 0708_Weekly report (MM) 0722" xfId="3174" xr:uid="{00000000-0005-0000-0000-00005E0C0000}"/>
    <cellStyle name="_Weekly report (MM) 01.07_NUBNSB for 0708_Weekly report (MM) 0812." xfId="3175" xr:uid="{00000000-0005-0000-0000-00005F0C0000}"/>
    <cellStyle name="_Weekly report (MM) 01.07_OA IMD 04'05 Cost Review" xfId="3176" xr:uid="{00000000-0005-0000-0000-0000600C0000}"/>
    <cellStyle name="_Weekly report (MM) 01.07_OA IMD 04'05 Cost Review 0502" xfId="3177" xr:uid="{00000000-0005-0000-0000-0000610C0000}"/>
    <cellStyle name="_Weekly report (MM) 01.07_OA IMD 05'05 Cost Review" xfId="3178" xr:uid="{00000000-0005-0000-0000-0000620C0000}"/>
    <cellStyle name="_Weekly report (MM) 01.07_OA IMD 06'05 Cost Review" xfId="3179" xr:uid="{00000000-0005-0000-0000-0000630C0000}"/>
    <cellStyle name="_Weekly report (MM) 01.07_OA IMD 07'05 Cost Review" xfId="3180" xr:uid="{00000000-0005-0000-0000-0000640C0000}"/>
    <cellStyle name="_Weekly report (MM) 01.07_OA IMD 08'05 Cost Review" xfId="3181" xr:uid="{00000000-0005-0000-0000-0000650C0000}"/>
    <cellStyle name="_Weekly report (MM) 0812" xfId="3182" xr:uid="{00000000-0005-0000-0000-0000660C0000}"/>
    <cellStyle name="_weekly report 050331KPI1" xfId="3183" xr:uid="{00000000-0005-0000-0000-0000670C0000}"/>
    <cellStyle name="_weekly report 050408KPI" xfId="3184" xr:uid="{00000000-0005-0000-0000-0000680C0000}"/>
    <cellStyle name="_金額最高明細2005.1.26" xfId="3185" xr:uid="{00000000-0005-0000-0000-0000690C0000}"/>
    <cellStyle name="_金額最高明細2005.1.26_IPS_Slowing Moving_07.18-05" xfId="3186" xr:uid="{00000000-0005-0000-0000-00006A0C0000}"/>
    <cellStyle name="_金額最高明細2005.1.26_IPS_Slowing Moving_07.18-05_Weekly report (MM) 0722" xfId="3187" xr:uid="{00000000-0005-0000-0000-00006B0C0000}"/>
    <cellStyle name="_金額最高明細2005.1.26_IPS_Slowing Moving_07.18-05_Weekly report (MM) 0812." xfId="3188" xr:uid="{00000000-0005-0000-0000-00006C0C0000}"/>
    <cellStyle name="_金額最高明細2005.1.26_KPI-ISD 0311_111" xfId="3189" xr:uid="{00000000-0005-0000-0000-00006D0C0000}"/>
    <cellStyle name="_金額最高明細2005.1.26_KPI-ISD 0311_111_NUBNSB for 0708" xfId="3190" xr:uid="{00000000-0005-0000-0000-00006E0C0000}"/>
    <cellStyle name="_金額最高明細2005.1.26_KPI-ISD 0311_111_NUBNSB for 0708_Inventory 4 days 0802." xfId="3191" xr:uid="{00000000-0005-0000-0000-00006F0C0000}"/>
    <cellStyle name="_金額最高明細2005.1.26_KPI-ISD 0311_111_NUBNSB for 0708_NUBNSB0726." xfId="3192" xr:uid="{00000000-0005-0000-0000-0000700C0000}"/>
    <cellStyle name="_金額最高明細2005.1.26_KPI-ISD 0311_111_NUBNSB for 0708_Weekly report (MM) 0722" xfId="3193" xr:uid="{00000000-0005-0000-0000-0000710C0000}"/>
    <cellStyle name="_金額最高明細2005.1.26_KPI-ISD 0311_111_NUBNSB for 0708_Weekly report (MM) 0812." xfId="3194" xr:uid="{00000000-0005-0000-0000-0000720C0000}"/>
    <cellStyle name="_金額最高明細2005.1.26_NUBNSB for 0708" xfId="3195" xr:uid="{00000000-0005-0000-0000-0000730C0000}"/>
    <cellStyle name="_金額最高明細2005.1.26_NUBNSB for 0708_Inventory 4 days 0802." xfId="3196" xr:uid="{00000000-0005-0000-0000-0000740C0000}"/>
    <cellStyle name="_金額最高明細2005.1.26_NUBNSB for 0708_NUBNSB0726." xfId="3197" xr:uid="{00000000-0005-0000-0000-0000750C0000}"/>
    <cellStyle name="_金額最高明細2005.1.26_NUBNSB for 0708_Weekly report (MM) 0722" xfId="3198" xr:uid="{00000000-0005-0000-0000-0000760C0000}"/>
    <cellStyle name="_金額最高明細2005.1.26_NUBNSB for 0708_Weekly report (MM) 0812." xfId="3199" xr:uid="{00000000-0005-0000-0000-0000770C0000}"/>
    <cellStyle name="_金額最高明細2005.1.26_OA IMD 04'05 Cost Review" xfId="3200" xr:uid="{00000000-0005-0000-0000-0000780C0000}"/>
    <cellStyle name="_金額最高明細2005.1.26_OA IMD 04'05 Cost Review 0502" xfId="3201" xr:uid="{00000000-0005-0000-0000-0000790C0000}"/>
    <cellStyle name="_金額最高明細2005.1.26_OA IMD 05'05 Cost Review" xfId="3202" xr:uid="{00000000-0005-0000-0000-00007A0C0000}"/>
    <cellStyle name="_金額最高明細2005.1.26_OA IMD 06'05 Cost Review" xfId="3203" xr:uid="{00000000-0005-0000-0000-00007B0C0000}"/>
    <cellStyle name="_金額最高明細2005.1.26_OA IMD 07'05 Cost Review" xfId="3204" xr:uid="{00000000-0005-0000-0000-00007C0C0000}"/>
    <cellStyle name="_金額最高明細2005.1.26_OA IMD 08'05 Cost Review" xfId="3205" xr:uid="{00000000-0005-0000-0000-00007D0C0000}"/>
    <cellStyle name="_金額最高明細2005.2.03" xfId="3206" xr:uid="{00000000-0005-0000-0000-00007E0C0000}"/>
    <cellStyle name="_金額最高明細2005.2.03_IPS_Slowing Moving_07.18-05" xfId="3207" xr:uid="{00000000-0005-0000-0000-00007F0C0000}"/>
    <cellStyle name="_金額最高明細2005.2.03_IPS_Slowing Moving_07.18-05_Weekly report (MM) 0722" xfId="3208" xr:uid="{00000000-0005-0000-0000-0000800C0000}"/>
    <cellStyle name="_金額最高明細2005.2.03_IPS_Slowing Moving_07.18-05_Weekly report (MM) 0812." xfId="3209" xr:uid="{00000000-0005-0000-0000-0000810C0000}"/>
    <cellStyle name="_金額最高明細2005.2.03_KPI-ISD 0311_111" xfId="3210" xr:uid="{00000000-0005-0000-0000-0000820C0000}"/>
    <cellStyle name="_金額最高明細2005.2.03_KPI-ISD 0311_111_NUBNSB for 0708" xfId="3211" xr:uid="{00000000-0005-0000-0000-0000830C0000}"/>
    <cellStyle name="_金額最高明細2005.2.03_KPI-ISD 0311_111_NUBNSB for 0708_Inventory 4 days 0802." xfId="3212" xr:uid="{00000000-0005-0000-0000-0000840C0000}"/>
    <cellStyle name="_金額最高明細2005.2.03_KPI-ISD 0311_111_NUBNSB for 0708_NUBNSB0726." xfId="3213" xr:uid="{00000000-0005-0000-0000-0000850C0000}"/>
    <cellStyle name="_金額最高明細2005.2.03_KPI-ISD 0311_111_NUBNSB for 0708_Weekly report (MM) 0722" xfId="3214" xr:uid="{00000000-0005-0000-0000-0000860C0000}"/>
    <cellStyle name="_金額最高明細2005.2.03_KPI-ISD 0311_111_NUBNSB for 0708_Weekly report (MM) 0812." xfId="3215" xr:uid="{00000000-0005-0000-0000-0000870C0000}"/>
    <cellStyle name="_金額最高明細2005.2.03_NUBNSB for 0708" xfId="3216" xr:uid="{00000000-0005-0000-0000-0000880C0000}"/>
    <cellStyle name="_金額最高明細2005.2.03_NUBNSB for 0708_Inventory 4 days 0802." xfId="3217" xr:uid="{00000000-0005-0000-0000-0000890C0000}"/>
    <cellStyle name="_金額最高明細2005.2.03_NUBNSB for 0708_NUBNSB0726." xfId="3218" xr:uid="{00000000-0005-0000-0000-00008A0C0000}"/>
    <cellStyle name="_金額最高明細2005.2.03_NUBNSB for 0708_Weekly report (MM) 0722" xfId="3219" xr:uid="{00000000-0005-0000-0000-00008B0C0000}"/>
    <cellStyle name="_金額最高明細2005.2.03_NUBNSB for 0708_Weekly report (MM) 0812." xfId="3220" xr:uid="{00000000-0005-0000-0000-00008C0C0000}"/>
    <cellStyle name="_金額最高明細2005.2.03_OA IMD 04'05 Cost Review" xfId="3221" xr:uid="{00000000-0005-0000-0000-00008D0C0000}"/>
    <cellStyle name="_金額最高明細2005.2.03_OA IMD 04'05 Cost Review 0502" xfId="3222" xr:uid="{00000000-0005-0000-0000-00008E0C0000}"/>
    <cellStyle name="_金額最高明細2005.2.03_OA IMD 05'05 Cost Review" xfId="3223" xr:uid="{00000000-0005-0000-0000-00008F0C0000}"/>
    <cellStyle name="_金額最高明細2005.2.03_OA IMD 06'05 Cost Review" xfId="3224" xr:uid="{00000000-0005-0000-0000-0000900C0000}"/>
    <cellStyle name="_金額最高明細2005.2.03_OA IMD 07'05 Cost Review" xfId="3225" xr:uid="{00000000-0005-0000-0000-0000910C0000}"/>
    <cellStyle name="_金額最高明細2005.2.03_OA IMD 08'05 Cost Review" xfId="3226" xr:uid="{00000000-0005-0000-0000-0000920C0000}"/>
    <cellStyle name="=C:\WINDOWS\SYSTEM32\COMMAND.COM" xfId="3552" xr:uid="{00000000-0005-0000-0000-0000930C0000}"/>
    <cellStyle name="=C:\WINDOWS\SYSTEM32\COMMAND.COM 2" xfId="3553" xr:uid="{00000000-0005-0000-0000-0000940C0000}"/>
    <cellStyle name="0,0_x000d__x000a_NA_x000d__x000a_" xfId="3227" xr:uid="{00000000-0005-0000-0000-0000950C0000}"/>
    <cellStyle name="20% - Accent1" xfId="3526" builtinId="30" customBuiltin="1"/>
    <cellStyle name="20% - Accent2" xfId="3530" builtinId="34" customBuiltin="1"/>
    <cellStyle name="20% - Accent3" xfId="3534" builtinId="38" customBuiltin="1"/>
    <cellStyle name="20% - Accent4" xfId="3538" builtinId="42" customBuiltin="1"/>
    <cellStyle name="20% - Accent5" xfId="3542" builtinId="46" customBuiltin="1"/>
    <cellStyle name="20% - Accent6" xfId="3546" builtinId="50" customBuiltin="1"/>
    <cellStyle name="20% - 强调文字颜色 1" xfId="3556" xr:uid="{5D753099-99DB-46DB-8433-7C477EB50FFC}"/>
    <cellStyle name="20% - 强调文字颜色 1 2" xfId="3228" xr:uid="{00000000-0005-0000-0000-00009C0C0000}"/>
    <cellStyle name="20% - 强调文字颜色 1 2 2" xfId="3229" xr:uid="{00000000-0005-0000-0000-00009D0C0000}"/>
    <cellStyle name="20% - 强调文字颜色 1 3" xfId="3230" xr:uid="{00000000-0005-0000-0000-00009E0C0000}"/>
    <cellStyle name="20% - 强调文字颜色 1 3 2" xfId="3231" xr:uid="{00000000-0005-0000-0000-00009F0C0000}"/>
    <cellStyle name="20% - 强调文字颜色 1 4" xfId="3679" xr:uid="{38CD95FA-AD60-41C4-9529-528A9EA462E3}"/>
    <cellStyle name="20% - 强调文字颜色 2" xfId="3557" xr:uid="{7E86F07E-D8AD-4AC6-ADD2-3279B8CBB523}"/>
    <cellStyle name="20% - 强调文字颜色 2 2" xfId="3232" xr:uid="{00000000-0005-0000-0000-0000A00C0000}"/>
    <cellStyle name="20% - 强调文字颜色 2 2 2" xfId="3233" xr:uid="{00000000-0005-0000-0000-0000A10C0000}"/>
    <cellStyle name="20% - 强调文字颜色 2 3" xfId="3234" xr:uid="{00000000-0005-0000-0000-0000A20C0000}"/>
    <cellStyle name="20% - 强调文字颜色 2 3 2" xfId="3235" xr:uid="{00000000-0005-0000-0000-0000A30C0000}"/>
    <cellStyle name="20% - 强调文字颜色 2 4" xfId="3680" xr:uid="{897D8385-A859-4E54-97BA-57052CB48D6C}"/>
    <cellStyle name="20% - 强调文字颜色 3" xfId="3558" xr:uid="{19B80D5C-B112-453B-8EC9-E77AF1CCE169}"/>
    <cellStyle name="20% - 强调文字颜色 3 2" xfId="3236" xr:uid="{00000000-0005-0000-0000-0000A40C0000}"/>
    <cellStyle name="20% - 强调文字颜色 3 2 2" xfId="3237" xr:uid="{00000000-0005-0000-0000-0000A50C0000}"/>
    <cellStyle name="20% - 强调文字颜色 3 3" xfId="3238" xr:uid="{00000000-0005-0000-0000-0000A60C0000}"/>
    <cellStyle name="20% - 强调文字颜色 3 3 2" xfId="3239" xr:uid="{00000000-0005-0000-0000-0000A70C0000}"/>
    <cellStyle name="20% - 强调文字颜色 3 4" xfId="3681" xr:uid="{4F479050-033A-472C-BDD0-AA66CEFE1F4C}"/>
    <cellStyle name="20% - 强调文字颜色 4" xfId="3559" xr:uid="{F59E0603-CD98-4191-9753-C78FD83E17C3}"/>
    <cellStyle name="20% - 强调文字颜色 4 2" xfId="3240" xr:uid="{00000000-0005-0000-0000-0000A80C0000}"/>
    <cellStyle name="20% - 强调文字颜色 4 2 2" xfId="3241" xr:uid="{00000000-0005-0000-0000-0000A90C0000}"/>
    <cellStyle name="20% - 强调文字颜色 4 3" xfId="3242" xr:uid="{00000000-0005-0000-0000-0000AA0C0000}"/>
    <cellStyle name="20% - 强调文字颜色 4 3 2" xfId="3243" xr:uid="{00000000-0005-0000-0000-0000AB0C0000}"/>
    <cellStyle name="20% - 强调文字颜色 4 4" xfId="3682" xr:uid="{B14A59FA-9BC5-4169-99EA-72348A386907}"/>
    <cellStyle name="20% - 强调文字颜色 5" xfId="3560" xr:uid="{049A497C-CAE4-48F6-A3F1-59D00EA498DE}"/>
    <cellStyle name="20% - 强调文字颜色 5 2" xfId="3244" xr:uid="{00000000-0005-0000-0000-0000AC0C0000}"/>
    <cellStyle name="20% - 强调文字颜色 5 2 2" xfId="3245" xr:uid="{00000000-0005-0000-0000-0000AD0C0000}"/>
    <cellStyle name="20% - 强调文字颜色 5 3" xfId="3246" xr:uid="{00000000-0005-0000-0000-0000AE0C0000}"/>
    <cellStyle name="20% - 强调文字颜色 5 3 2" xfId="3247" xr:uid="{00000000-0005-0000-0000-0000AF0C0000}"/>
    <cellStyle name="20% - 强调文字颜色 5 4" xfId="3683" xr:uid="{2ECA47E0-E1E6-4086-8F1B-91B1BEA81C53}"/>
    <cellStyle name="20% - 强调文字颜色 6" xfId="3561" xr:uid="{143EA07F-D021-409D-9479-5B1413039E40}"/>
    <cellStyle name="20% - 强调文字颜色 6 2" xfId="3248" xr:uid="{00000000-0005-0000-0000-0000B00C0000}"/>
    <cellStyle name="20% - 强调文字颜色 6 2 2" xfId="3249" xr:uid="{00000000-0005-0000-0000-0000B10C0000}"/>
    <cellStyle name="20% - 强调文字颜色 6 3" xfId="3250" xr:uid="{00000000-0005-0000-0000-0000B20C0000}"/>
    <cellStyle name="20% - 强调文字颜色 6 3 2" xfId="3251" xr:uid="{00000000-0005-0000-0000-0000B30C0000}"/>
    <cellStyle name="20% - 强调文字颜色 6 4" xfId="3684" xr:uid="{C3FF3A15-E40E-4395-ADBC-F199B9FD5D6C}"/>
    <cellStyle name="3232" xfId="3562" xr:uid="{BFAED0D4-00AA-4337-A74F-1F9D8B7F3AD7}"/>
    <cellStyle name="40% - Accent1" xfId="3527" builtinId="31" customBuiltin="1"/>
    <cellStyle name="40% - Accent2" xfId="3531" builtinId="35" customBuiltin="1"/>
    <cellStyle name="40% - Accent3" xfId="3535" builtinId="39" customBuiltin="1"/>
    <cellStyle name="40% - Accent4" xfId="3539" builtinId="43" customBuiltin="1"/>
    <cellStyle name="40% - Accent5" xfId="3543" builtinId="47" customBuiltin="1"/>
    <cellStyle name="40% - Accent6" xfId="3547" builtinId="51" customBuiltin="1"/>
    <cellStyle name="40% - 强调文字颜色 1" xfId="3563" xr:uid="{C439FD0D-2276-4138-9993-689D09A1881D}"/>
    <cellStyle name="40% - 强调文字颜色 1 2" xfId="3252" xr:uid="{00000000-0005-0000-0000-0000BA0C0000}"/>
    <cellStyle name="40% - 强调文字颜色 1 2 2" xfId="3253" xr:uid="{00000000-0005-0000-0000-0000BB0C0000}"/>
    <cellStyle name="40% - 强调文字颜色 1 3" xfId="3254" xr:uid="{00000000-0005-0000-0000-0000BC0C0000}"/>
    <cellStyle name="40% - 强调文字颜色 1 3 2" xfId="3255" xr:uid="{00000000-0005-0000-0000-0000BD0C0000}"/>
    <cellStyle name="40% - 强调文字颜色 1 4" xfId="3685" xr:uid="{53A09BEA-4FAD-4CC4-9258-D865E9DBD447}"/>
    <cellStyle name="40% - 强调文字颜色 2" xfId="3564" xr:uid="{9BCA1DC2-9E50-4F93-BC19-EF7E71443507}"/>
    <cellStyle name="40% - 强调文字颜色 2 2" xfId="3256" xr:uid="{00000000-0005-0000-0000-0000BE0C0000}"/>
    <cellStyle name="40% - 强调文字颜色 2 2 2" xfId="3257" xr:uid="{00000000-0005-0000-0000-0000BF0C0000}"/>
    <cellStyle name="40% - 强调文字颜色 2 3" xfId="3258" xr:uid="{00000000-0005-0000-0000-0000C00C0000}"/>
    <cellStyle name="40% - 强调文字颜色 2 3 2" xfId="3259" xr:uid="{00000000-0005-0000-0000-0000C10C0000}"/>
    <cellStyle name="40% - 强调文字颜色 2 4" xfId="3686" xr:uid="{2575CA08-3521-49C2-94BC-A23A0677E88E}"/>
    <cellStyle name="40% - 强调文字颜色 3" xfId="3565" xr:uid="{C1760338-7D11-4563-AC57-D62054AA6DC4}"/>
    <cellStyle name="40% - 强调文字颜色 3 2" xfId="3260" xr:uid="{00000000-0005-0000-0000-0000C20C0000}"/>
    <cellStyle name="40% - 强调文字颜色 3 2 2" xfId="3261" xr:uid="{00000000-0005-0000-0000-0000C30C0000}"/>
    <cellStyle name="40% - 强调文字颜色 3 3" xfId="3262" xr:uid="{00000000-0005-0000-0000-0000C40C0000}"/>
    <cellStyle name="40% - 强调文字颜色 3 3 2" xfId="3263" xr:uid="{00000000-0005-0000-0000-0000C50C0000}"/>
    <cellStyle name="40% - 强调文字颜色 3 4" xfId="3687" xr:uid="{EE91BF08-6D8E-41F7-888C-2A9695252122}"/>
    <cellStyle name="40% - 强调文字颜色 4" xfId="3566" xr:uid="{64F04231-C69F-4F3F-A002-6E9E496C46FD}"/>
    <cellStyle name="40% - 强调文字颜色 4 2" xfId="3264" xr:uid="{00000000-0005-0000-0000-0000C60C0000}"/>
    <cellStyle name="40% - 强调文字颜色 4 2 2" xfId="3265" xr:uid="{00000000-0005-0000-0000-0000C70C0000}"/>
    <cellStyle name="40% - 强调文字颜色 4 3" xfId="3266" xr:uid="{00000000-0005-0000-0000-0000C80C0000}"/>
    <cellStyle name="40% - 强调文字颜色 4 3 2" xfId="3267" xr:uid="{00000000-0005-0000-0000-0000C90C0000}"/>
    <cellStyle name="40% - 强调文字颜色 4 4" xfId="3688" xr:uid="{95C6831D-7739-42B3-B5B5-9A4BD39E90D0}"/>
    <cellStyle name="40% - 强调文字颜色 5" xfId="3567" xr:uid="{303158E7-44E6-4B61-A07C-623DE4B2EF0A}"/>
    <cellStyle name="40% - 强调文字颜色 5 2" xfId="3268" xr:uid="{00000000-0005-0000-0000-0000CA0C0000}"/>
    <cellStyle name="40% - 强调文字颜色 5 2 2" xfId="3269" xr:uid="{00000000-0005-0000-0000-0000CB0C0000}"/>
    <cellStyle name="40% - 强调文字颜色 5 3" xfId="3270" xr:uid="{00000000-0005-0000-0000-0000CC0C0000}"/>
    <cellStyle name="40% - 强调文字颜色 5 3 2" xfId="3271" xr:uid="{00000000-0005-0000-0000-0000CD0C0000}"/>
    <cellStyle name="40% - 强调文字颜色 5 4" xfId="3689" xr:uid="{804AF35F-56A9-4D7E-88DD-43A5C5CF9CAA}"/>
    <cellStyle name="40% - 强调文字颜色 6" xfId="3568" xr:uid="{CD062CAF-6962-44A1-B29F-4594AA966011}"/>
    <cellStyle name="40% - 强调文字颜色 6 2" xfId="3272" xr:uid="{00000000-0005-0000-0000-0000CE0C0000}"/>
    <cellStyle name="40% - 强调文字颜色 6 2 2" xfId="3273" xr:uid="{00000000-0005-0000-0000-0000CF0C0000}"/>
    <cellStyle name="40% - 强调文字颜色 6 3" xfId="3274" xr:uid="{00000000-0005-0000-0000-0000D00C0000}"/>
    <cellStyle name="40% - 强调文字颜色 6 3 2" xfId="3275" xr:uid="{00000000-0005-0000-0000-0000D10C0000}"/>
    <cellStyle name="40% - 强调文字颜色 6 4" xfId="3690" xr:uid="{57D9C589-674A-4546-8F1B-066C660D64AE}"/>
    <cellStyle name="60% - Accent1" xfId="3528" builtinId="32" customBuiltin="1"/>
    <cellStyle name="60% - Accent2" xfId="3532" builtinId="36" customBuiltin="1"/>
    <cellStyle name="60% - Accent3" xfId="3536" builtinId="40" customBuiltin="1"/>
    <cellStyle name="60% - Accent4" xfId="3540" builtinId="44" customBuiltin="1"/>
    <cellStyle name="60% - Accent5" xfId="3544" builtinId="48" customBuiltin="1"/>
    <cellStyle name="60% - Accent6" xfId="3548" builtinId="52" customBuiltin="1"/>
    <cellStyle name="60% - 强调文字颜色 1" xfId="3569" xr:uid="{B681279E-5E26-4FE8-9316-849A5EE634B3}"/>
    <cellStyle name="60% - 强调文字颜色 1 2" xfId="3276" xr:uid="{00000000-0005-0000-0000-0000D80C0000}"/>
    <cellStyle name="60% - 强调文字颜色 1 2 2" xfId="3277" xr:uid="{00000000-0005-0000-0000-0000D90C0000}"/>
    <cellStyle name="60% - 强调文字颜色 1 3" xfId="3278" xr:uid="{00000000-0005-0000-0000-0000DA0C0000}"/>
    <cellStyle name="60% - 强调文字颜色 1 3 2" xfId="3279" xr:uid="{00000000-0005-0000-0000-0000DB0C0000}"/>
    <cellStyle name="60% - 强调文字颜色 1 4" xfId="3691" xr:uid="{EC7F0EFA-0366-43D8-A713-36E8DBD366B5}"/>
    <cellStyle name="60% - 强调文字颜色 2" xfId="3570" xr:uid="{27FB72BC-0BC9-4C30-BCBB-09811EA65DF0}"/>
    <cellStyle name="60% - 强调文字颜色 2 2" xfId="3280" xr:uid="{00000000-0005-0000-0000-0000DC0C0000}"/>
    <cellStyle name="60% - 强调文字颜色 2 2 2" xfId="3281" xr:uid="{00000000-0005-0000-0000-0000DD0C0000}"/>
    <cellStyle name="60% - 强调文字颜色 2 3" xfId="3282" xr:uid="{00000000-0005-0000-0000-0000DE0C0000}"/>
    <cellStyle name="60% - 强调文字颜色 2 3 2" xfId="3283" xr:uid="{00000000-0005-0000-0000-0000DF0C0000}"/>
    <cellStyle name="60% - 强调文字颜色 2 4" xfId="3692" xr:uid="{E2906F1B-09A9-4FBA-9C38-A3CFB39B6CD4}"/>
    <cellStyle name="60% - 强调文字颜色 3" xfId="3571" xr:uid="{DA43D6F2-C04B-47DF-B86A-E428A88BCD4E}"/>
    <cellStyle name="60% - 强调文字颜色 3 2" xfId="3284" xr:uid="{00000000-0005-0000-0000-0000E00C0000}"/>
    <cellStyle name="60% - 强调文字颜色 3 2 2" xfId="3285" xr:uid="{00000000-0005-0000-0000-0000E10C0000}"/>
    <cellStyle name="60% - 强调文字颜色 3 3" xfId="3286" xr:uid="{00000000-0005-0000-0000-0000E20C0000}"/>
    <cellStyle name="60% - 强调文字颜色 3 3 2" xfId="3287" xr:uid="{00000000-0005-0000-0000-0000E30C0000}"/>
    <cellStyle name="60% - 强调文字颜色 3 4" xfId="3693" xr:uid="{10BE9F1E-0FFF-4459-946C-92DA71828CFD}"/>
    <cellStyle name="60% - 强调文字颜色 4" xfId="3572" xr:uid="{FFE7F01E-4398-4F08-8890-0D55AC0C8A11}"/>
    <cellStyle name="60% - 强调文字颜色 4 2" xfId="3288" xr:uid="{00000000-0005-0000-0000-0000E40C0000}"/>
    <cellStyle name="60% - 强调文字颜色 4 2 2" xfId="3289" xr:uid="{00000000-0005-0000-0000-0000E50C0000}"/>
    <cellStyle name="60% - 强调文字颜色 4 3" xfId="3290" xr:uid="{00000000-0005-0000-0000-0000E60C0000}"/>
    <cellStyle name="60% - 强调文字颜色 4 3 2" xfId="3291" xr:uid="{00000000-0005-0000-0000-0000E70C0000}"/>
    <cellStyle name="60% - 强调文字颜色 4 4" xfId="3694" xr:uid="{0342133B-61D7-43FA-95DA-4D4CFD791287}"/>
    <cellStyle name="60% - 强调文字颜色 5" xfId="3573" xr:uid="{D136CC64-6CAD-4A14-A9DE-C50FF7592977}"/>
    <cellStyle name="60% - 强调文字颜色 5 2" xfId="3292" xr:uid="{00000000-0005-0000-0000-0000E80C0000}"/>
    <cellStyle name="60% - 强调文字颜色 5 2 2" xfId="3293" xr:uid="{00000000-0005-0000-0000-0000E90C0000}"/>
    <cellStyle name="60% - 强调文字颜色 5 3" xfId="3294" xr:uid="{00000000-0005-0000-0000-0000EA0C0000}"/>
    <cellStyle name="60% - 强调文字颜色 5 3 2" xfId="3295" xr:uid="{00000000-0005-0000-0000-0000EB0C0000}"/>
    <cellStyle name="60% - 强调文字颜色 5 4" xfId="3695" xr:uid="{F37AB9B1-13E3-4FF9-9C79-CAC616B39F19}"/>
    <cellStyle name="60% - 强调文字颜色 6" xfId="3574" xr:uid="{1D7AD032-1884-485D-91B7-CEE45BBA65A6}"/>
    <cellStyle name="60% - 强调文字颜色 6 2" xfId="3296" xr:uid="{00000000-0005-0000-0000-0000EC0C0000}"/>
    <cellStyle name="60% - 强调文字颜色 6 2 2" xfId="3297" xr:uid="{00000000-0005-0000-0000-0000ED0C0000}"/>
    <cellStyle name="60% - 强调文字颜色 6 3" xfId="3298" xr:uid="{00000000-0005-0000-0000-0000EE0C0000}"/>
    <cellStyle name="60% - 强调文字颜色 6 3 2" xfId="3299" xr:uid="{00000000-0005-0000-0000-0000EF0C0000}"/>
    <cellStyle name="60% - 强调文字颜色 6 4" xfId="3696" xr:uid="{DF6535C2-3D32-42CF-AF7F-87389A6D1490}"/>
    <cellStyle name="Accent1" xfId="3525" builtinId="29" customBuiltin="1"/>
    <cellStyle name="Accent2" xfId="3529" builtinId="33" customBuiltin="1"/>
    <cellStyle name="Accent3" xfId="3533" builtinId="37" customBuiltin="1"/>
    <cellStyle name="Accent4" xfId="3537" builtinId="41" customBuiltin="1"/>
    <cellStyle name="Accent5" xfId="3541" builtinId="45" customBuiltin="1"/>
    <cellStyle name="Accent6" xfId="3545" builtinId="49" customBuiltin="1"/>
    <cellStyle name="Actual Date" xfId="3575" xr:uid="{C9A89A2D-22D9-453E-9F7A-A252C55E02C6}"/>
    <cellStyle name="AeE­ [0]_INQUIRY ¿μ¾÷AßAø " xfId="3300" xr:uid="{00000000-0005-0000-0000-0000F60C0000}"/>
    <cellStyle name="AeE­_INQUIRY ¿μ¾÷AßAø " xfId="3301" xr:uid="{00000000-0005-0000-0000-0000F70C0000}"/>
    <cellStyle name="args.style" xfId="3576" xr:uid="{4280009A-7F79-407A-BE4A-9257E92E3BA2}"/>
    <cellStyle name="AÞ¸¶ [0]_INQUIRY ¿?¾÷AßAø " xfId="3302" xr:uid="{00000000-0005-0000-0000-0000F80C0000}"/>
    <cellStyle name="AÞ¸¶_INQUIRY ¿?¾÷AßAø " xfId="3303" xr:uid="{00000000-0005-0000-0000-0000F90C0000}"/>
    <cellStyle name="Bad" xfId="3514" builtinId="27" customBuiltin="1"/>
    <cellStyle name="Border" xfId="3304" xr:uid="{00000000-0005-0000-0000-0000FB0C0000}"/>
    <cellStyle name="C?AØ_¿?¾÷CoE² " xfId="3305" xr:uid="{00000000-0005-0000-0000-0000FC0C0000}"/>
    <cellStyle name="C￥AØ_¿μ¾÷CoE² " xfId="3306" xr:uid="{00000000-0005-0000-0000-0000FD0C0000}"/>
    <cellStyle name="Calc Currency (0)" xfId="3307" xr:uid="{00000000-0005-0000-0000-0000FE0C0000}"/>
    <cellStyle name="Calc Currency (0) 2" xfId="3577" xr:uid="{69EA9A34-B4D6-42C1-99F7-4FEADBB75F82}"/>
    <cellStyle name="Calc Currency (2)" xfId="3308" xr:uid="{00000000-0005-0000-0000-0000FF0C0000}"/>
    <cellStyle name="Calc Currency (2) 2" xfId="3578" xr:uid="{0FFB21C9-8364-4CD5-8599-A5FA0ADEE835}"/>
    <cellStyle name="Calc Percent (0)" xfId="3309" xr:uid="{00000000-0005-0000-0000-0000000D0000}"/>
    <cellStyle name="Calc Percent (0) 2" xfId="3579" xr:uid="{E909563A-521E-4CD3-A633-97FED693F065}"/>
    <cellStyle name="Calc Percent (1)" xfId="3310" xr:uid="{00000000-0005-0000-0000-0000010D0000}"/>
    <cellStyle name="Calc Percent (1) 2" xfId="3580" xr:uid="{D5FB20A6-BFF6-461C-8960-42EF0D09369A}"/>
    <cellStyle name="Calc Percent (2)" xfId="3311" xr:uid="{00000000-0005-0000-0000-0000020D0000}"/>
    <cellStyle name="Calc Percent (2) 2" xfId="3581" xr:uid="{75E19CA1-E0D3-43C8-8E62-027C702A9124}"/>
    <cellStyle name="Calc Units (0)" xfId="3312" xr:uid="{00000000-0005-0000-0000-0000030D0000}"/>
    <cellStyle name="Calc Units (0) 2" xfId="3582" xr:uid="{AD4B197E-F501-419D-92F1-4F872E8BCAC9}"/>
    <cellStyle name="Calc Units (1)" xfId="3313" xr:uid="{00000000-0005-0000-0000-0000040D0000}"/>
    <cellStyle name="Calc Units (1) 2" xfId="3583" xr:uid="{C28222DE-023F-4230-9176-39FA29869614}"/>
    <cellStyle name="Calc Units (2)" xfId="3314" xr:uid="{00000000-0005-0000-0000-0000050D0000}"/>
    <cellStyle name="Calc Units (2) 2" xfId="3584" xr:uid="{87F26DB4-B5DF-4C80-A309-273E915E1DCA}"/>
    <cellStyle name="Calculation" xfId="3518" builtinId="22" customBuiltin="1"/>
    <cellStyle name="category" xfId="3585" xr:uid="{E90AFA67-260D-4561-AD7B-4061A42E623D}"/>
    <cellStyle name="Check Cell" xfId="3520" builtinId="23" customBuiltin="1"/>
    <cellStyle name="Collegamento ipertestuale_PLDT" xfId="3586" xr:uid="{3B5EA265-ADAA-4AAD-939F-63D3C55D04D3}"/>
    <cellStyle name="ColLevel_1_BE (2)" xfId="3315" xr:uid="{00000000-0005-0000-0000-0000080D0000}"/>
    <cellStyle name="Comma" xfId="7" builtinId="3"/>
    <cellStyle name="Comma [00]" xfId="3316" xr:uid="{00000000-0005-0000-0000-00000A0D0000}"/>
    <cellStyle name="Comma [00] 2" xfId="3587" xr:uid="{48C02770-BE0F-42AA-8AED-710C560CF885}"/>
    <cellStyle name="Comma 2" xfId="3317" xr:uid="{00000000-0005-0000-0000-00000B0D0000}"/>
    <cellStyle name="Comma 3" xfId="3318" xr:uid="{00000000-0005-0000-0000-00000C0D0000}"/>
    <cellStyle name="comma zerodec" xfId="3588" xr:uid="{5B30BAB7-839A-4E8F-976C-A814FA50C62A}"/>
    <cellStyle name="Comma0" xfId="3319" xr:uid="{00000000-0005-0000-0000-00000D0D0000}"/>
    <cellStyle name="Comma0 2" xfId="3589" xr:uid="{5872326B-921A-41B5-AF0F-6D483B6E1109}"/>
    <cellStyle name="Copied" xfId="3590" xr:uid="{A9D88EBB-9537-4BDD-9BCE-7C70B4A4B9B0}"/>
    <cellStyle name="COST1" xfId="3591" xr:uid="{7D3CE85F-2A2A-4F0D-BF28-FA6474B02439}"/>
    <cellStyle name="Currency [00]" xfId="3320" xr:uid="{00000000-0005-0000-0000-00000E0D0000}"/>
    <cellStyle name="Currency [00] 2" xfId="3592" xr:uid="{7B745110-FB1D-44AB-84D5-DE079CC53BF5}"/>
    <cellStyle name="Currency0" xfId="3321" xr:uid="{00000000-0005-0000-0000-00000F0D0000}"/>
    <cellStyle name="Currency0 2" xfId="3593" xr:uid="{9BE51490-31A5-499E-9AF7-E05A2E03624D}"/>
    <cellStyle name="Currency1" xfId="3594" xr:uid="{1746D152-2908-4B5A-9CD5-8A125357E898}"/>
    <cellStyle name="Cyndie" xfId="3595" xr:uid="{AB6C3C6C-6D11-4A7B-A34A-2CCBBAFCC0C5}"/>
    <cellStyle name="Date" xfId="3322" xr:uid="{00000000-0005-0000-0000-0000100D0000}"/>
    <cellStyle name="Date Short" xfId="3323" xr:uid="{00000000-0005-0000-0000-0000110D0000}"/>
    <cellStyle name="Date_Book1" xfId="3596" xr:uid="{32E429CF-F3AD-4E66-8505-AB0744B03EBE}"/>
    <cellStyle name="DELTA" xfId="3324" xr:uid="{00000000-0005-0000-0000-0000120D0000}"/>
    <cellStyle name="Dezimal_laroux" xfId="3325" xr:uid="{00000000-0005-0000-0000-0000130D0000}"/>
    <cellStyle name="Dollar (zero dec)" xfId="3597" xr:uid="{69F1DDE8-A4CD-4424-A914-6F723BB47DA0}"/>
    <cellStyle name="Enter Currency (0)" xfId="3326" xr:uid="{00000000-0005-0000-0000-0000140D0000}"/>
    <cellStyle name="Enter Currency (0) 2" xfId="3598" xr:uid="{2E1C9F50-F6C4-48B9-8C4C-D5CC92635B67}"/>
    <cellStyle name="Enter Currency (2)" xfId="3327" xr:uid="{00000000-0005-0000-0000-0000150D0000}"/>
    <cellStyle name="Enter Currency (2) 2" xfId="3599" xr:uid="{EC94DFBF-C322-4EC8-8E86-BB0F0377A348}"/>
    <cellStyle name="Enter Units (0)" xfId="3328" xr:uid="{00000000-0005-0000-0000-0000160D0000}"/>
    <cellStyle name="Enter Units (0) 2" xfId="3600" xr:uid="{B0B8BEE8-FC5E-4A13-93F4-835DB997D674}"/>
    <cellStyle name="Enter Units (1)" xfId="3329" xr:uid="{00000000-0005-0000-0000-0000170D0000}"/>
    <cellStyle name="Enter Units (1) 2" xfId="3601" xr:uid="{5D898C48-9BD7-40E8-8FE7-95BE7C78E87A}"/>
    <cellStyle name="Enter Units (2)" xfId="3330" xr:uid="{00000000-0005-0000-0000-0000180D0000}"/>
    <cellStyle name="Enter Units (2) 2" xfId="3602" xr:uid="{271A45BC-E74E-4706-BE73-6ACFCDC33A54}"/>
    <cellStyle name="Entered" xfId="3603" xr:uid="{164E3153-C574-43F8-8DB0-E560911834A1}"/>
    <cellStyle name="Euro" xfId="3331" xr:uid="{00000000-0005-0000-0000-0000190D0000}"/>
    <cellStyle name="Explanatory Text" xfId="3523" builtinId="53" customBuiltin="1"/>
    <cellStyle name="Fixed" xfId="3332" xr:uid="{00000000-0005-0000-0000-00001B0D0000}"/>
    <cellStyle name="Forecast" xfId="3333" xr:uid="{00000000-0005-0000-0000-00001C0D0000}"/>
    <cellStyle name="Good" xfId="3513" builtinId="26" customBuiltin="1"/>
    <cellStyle name="Grey" xfId="3334" xr:uid="{00000000-0005-0000-0000-00001E0D0000}"/>
    <cellStyle name="HEADER" xfId="3605" xr:uid="{4A739F7F-8F74-4180-A7B6-656F23F47DE9}"/>
    <cellStyle name="Header1" xfId="3335" xr:uid="{00000000-0005-0000-0000-00001F0D0000}"/>
    <cellStyle name="Header2" xfId="3336" xr:uid="{00000000-0005-0000-0000-0000200D0000}"/>
    <cellStyle name="Heading 1" xfId="3509" builtinId="16" customBuiltin="1"/>
    <cellStyle name="Heading 1 2" xfId="3337" xr:uid="{00000000-0005-0000-0000-0000220D0000}"/>
    <cellStyle name="Heading 1 3" xfId="3606" xr:uid="{1ABFAEB0-C92F-427E-A101-5EF9FBA80CAC}"/>
    <cellStyle name="Heading 2" xfId="3510" builtinId="17" customBuiltin="1"/>
    <cellStyle name="Heading 2 2" xfId="3338" xr:uid="{00000000-0005-0000-0000-0000240D0000}"/>
    <cellStyle name="Heading 2 3" xfId="3607" xr:uid="{6E94D3F9-A5D8-4D6A-8AD7-53551BB2B678}"/>
    <cellStyle name="Heading 3" xfId="3511" builtinId="18" customBuiltin="1"/>
    <cellStyle name="Heading 4" xfId="3512" builtinId="19" customBuiltin="1"/>
    <cellStyle name="Heading1" xfId="3608" xr:uid="{9439EEC0-024D-4BF6-80E2-5556EA8D8E13}"/>
    <cellStyle name="Heading2" xfId="3609" xr:uid="{575284AB-67C3-46ED-B638-06070BF358AD}"/>
    <cellStyle name="HEADINGS" xfId="3610" xr:uid="{80C00BDC-AAD4-4119-A506-F353088D0933}"/>
    <cellStyle name="HEADINGSTOP" xfId="3611" xr:uid="{2F92CC06-C835-463E-A384-DA8BAE2B4A19}"/>
    <cellStyle name="HIGHLIGHT" xfId="3612" xr:uid="{22BB868E-6B26-40C4-B54B-425320486E25}"/>
    <cellStyle name="Input" xfId="3516" builtinId="20" customBuiltin="1"/>
    <cellStyle name="Input [yellow]" xfId="3339" xr:uid="{00000000-0005-0000-0000-0000280D0000}"/>
    <cellStyle name="Input 2" xfId="3340" xr:uid="{00000000-0005-0000-0000-0000290D0000}"/>
    <cellStyle name="Input Cells" xfId="3613" xr:uid="{E37A77D7-A1DC-4E2E-BD03-722311444161}"/>
    <cellStyle name="Input No" xfId="3341" xr:uid="{00000000-0005-0000-0000-00002A0D0000}"/>
    <cellStyle name="l]_x000d__x000a_Path=h:_x000d__x000a_Name=Diana Chang_x000d__x000a_DDEApps=nsf,nsg,nsh,ntf,ns2,ors,org_x000d__x000a_SmartIcons=Read Message_x000d__x000a__x000d__x000a__x000d__x000a_[cc:Edit" xfId="3342" xr:uid="{00000000-0005-0000-0000-00002B0D0000}"/>
    <cellStyle name="Link Currency (0)" xfId="3343" xr:uid="{00000000-0005-0000-0000-00002C0D0000}"/>
    <cellStyle name="Link Currency (0) 2" xfId="3614" xr:uid="{D7851572-98A3-4766-866E-8CF42CD7624D}"/>
    <cellStyle name="Link Currency (2)" xfId="3344" xr:uid="{00000000-0005-0000-0000-00002D0D0000}"/>
    <cellStyle name="Link Currency (2) 2" xfId="3615" xr:uid="{AAFFD334-6218-4FAA-9076-88E5235F74F9}"/>
    <cellStyle name="Link Units (0)" xfId="3345" xr:uid="{00000000-0005-0000-0000-00002E0D0000}"/>
    <cellStyle name="Link Units (0) 2" xfId="3616" xr:uid="{DC37C141-0489-476D-A205-8AD3DE0120AB}"/>
    <cellStyle name="Link Units (1)" xfId="3346" xr:uid="{00000000-0005-0000-0000-00002F0D0000}"/>
    <cellStyle name="Link Units (1) 2" xfId="3617" xr:uid="{2BA3DE10-9D23-4BD7-BF98-5EE919A2DD8A}"/>
    <cellStyle name="Link Units (2)" xfId="3347" xr:uid="{00000000-0005-0000-0000-0000300D0000}"/>
    <cellStyle name="Link Units (2) 2" xfId="3618" xr:uid="{966AD891-569C-4ADC-BC5E-E262E64B639A}"/>
    <cellStyle name="Linked Cell" xfId="3519" builtinId="24" customBuiltin="1"/>
    <cellStyle name="Linked Cells" xfId="3619" xr:uid="{A8B46208-EEF6-423E-BE6D-432B0E39ACBC}"/>
    <cellStyle name="Lisa's" xfId="3620" xr:uid="{366B4AD7-546F-4773-9215-9FF4B9B2EBC0}"/>
    <cellStyle name="Migliaia (0)_PLDT" xfId="3621" xr:uid="{6DBD64E0-8A9F-436E-A5E0-4ADE4BCFF961}"/>
    <cellStyle name="Migliaia_PLDT" xfId="3622" xr:uid="{4840134E-61C5-432D-B7A5-D849CDAEDCA7}"/>
    <cellStyle name="Millares [0]_pldt" xfId="3348" xr:uid="{00000000-0005-0000-0000-0000320D0000}"/>
    <cellStyle name="Millares_pldt" xfId="3349" xr:uid="{00000000-0005-0000-0000-0000330D0000}"/>
    <cellStyle name="Milliers [0]_!!!GO" xfId="3623" xr:uid="{6C9DDADA-2CB6-4851-947D-3CB3757289DE}"/>
    <cellStyle name="Milliers_!!!GO" xfId="3624" xr:uid="{9C840A9E-301D-4672-A69C-66C06408A2AD}"/>
    <cellStyle name="Mon?taire [0]_EDYAN" xfId="3350" xr:uid="{00000000-0005-0000-0000-0000360D0000}"/>
    <cellStyle name="Mon?taire_EDYAN" xfId="3351" xr:uid="{00000000-0005-0000-0000-0000370D0000}"/>
    <cellStyle name="Moneda [0]_pldt" xfId="3352" xr:uid="{00000000-0005-0000-0000-0000380D0000}"/>
    <cellStyle name="Moneda_pldt" xfId="3353" xr:uid="{00000000-0005-0000-0000-0000390D0000}"/>
    <cellStyle name="Monétaire [0]_!!!GO" xfId="3625" xr:uid="{1418FCF8-EFCD-495A-AD4E-70C9323A13A5}"/>
    <cellStyle name="Monétaire_!!!GO" xfId="3626" xr:uid="{DE54BF0B-55DE-4B3B-8E0F-DD45AFE7F288}"/>
    <cellStyle name="Mon彋aire [0]_AR1194" xfId="3354" xr:uid="{00000000-0005-0000-0000-00003C0D0000}"/>
    <cellStyle name="Mon彋aire_AR1194" xfId="3355" xr:uid="{00000000-0005-0000-0000-00003D0D0000}"/>
    <cellStyle name="Muster" xfId="3356" xr:uid="{00000000-0005-0000-0000-00003E0D0000}"/>
    <cellStyle name="Neutral" xfId="3515" builtinId="28" customBuiltin="1"/>
    <cellStyle name="New Times Roman" xfId="3357" xr:uid="{00000000-0005-0000-0000-0000400D0000}"/>
    <cellStyle name="no dec" xfId="3627" xr:uid="{301EDC4B-3129-4097-B547-6559A3A77CCC}"/>
    <cellStyle name="Normal" xfId="0" builtinId="0"/>
    <cellStyle name="Normal - Style1" xfId="3358" xr:uid="{00000000-0005-0000-0000-0000420D0000}"/>
    <cellStyle name="Normal 10" xfId="3604" xr:uid="{10748145-4555-470E-A685-DCD04386F365}"/>
    <cellStyle name="Normal 11" xfId="3678" xr:uid="{96B0F280-46AB-4B68-9042-FB45A5ED83DE}"/>
    <cellStyle name="Normal 12" xfId="3719" xr:uid="{9F275AF0-D2C7-404D-AEBD-121D2FC36618}"/>
    <cellStyle name="Normal 13" xfId="3723" xr:uid="{06751FF8-2521-4566-8918-A7F8A2D04921}"/>
    <cellStyle name="Normal 2" xfId="2" xr:uid="{00000000-0005-0000-0000-0000430D0000}"/>
    <cellStyle name="Normal 2 2" xfId="3" xr:uid="{00000000-0005-0000-0000-0000440D0000}"/>
    <cellStyle name="Normal 2 2 2" xfId="3728" xr:uid="{C1F380F1-667C-46AC-9834-FA37772EF3E9}"/>
    <cellStyle name="Normal 2 3" xfId="4" xr:uid="{00000000-0005-0000-0000-0000450D0000}"/>
    <cellStyle name="Normal 2 4" xfId="3725" xr:uid="{DCD6A3BE-9865-4CDB-829D-3246D64D2F32}"/>
    <cellStyle name="Normal 3" xfId="1" xr:uid="{00000000-0005-0000-0000-0000460D0000}"/>
    <cellStyle name="Normal 3 2" xfId="3549" xr:uid="{00000000-0005-0000-0000-0000470D0000}"/>
    <cellStyle name="Normal 3 3" xfId="3726" xr:uid="{C279D8F7-2017-4F73-BBEF-2CEBD8AAB29C}"/>
    <cellStyle name="Normal 4" xfId="5" xr:uid="{00000000-0005-0000-0000-0000480D0000}"/>
    <cellStyle name="Normal 4 2" xfId="3727" xr:uid="{C3C1B711-4202-4CBF-8860-95A1C9557188}"/>
    <cellStyle name="Normal 5" xfId="3359" xr:uid="{00000000-0005-0000-0000-0000490D0000}"/>
    <cellStyle name="Normal 6" xfId="3554" xr:uid="{00000000-0005-0000-0000-00004A0D0000}"/>
    <cellStyle name="Normal 7" xfId="3555" xr:uid="{DC954C64-6397-478C-BFF1-0DEB6EEEE5F5}"/>
    <cellStyle name="Normal 8" xfId="3676" xr:uid="{85625BF8-B1A8-4AFD-AC61-7F4E189895D4}"/>
    <cellStyle name="Normal 9" xfId="3677" xr:uid="{75F38CD3-9243-4C3B-9692-ACF8765032F9}"/>
    <cellStyle name="Normale_PLDT" xfId="3628" xr:uid="{D888C64F-6E27-4D24-855D-E56FF69B168D}"/>
    <cellStyle name="Note" xfId="3522" builtinId="10" customBuiltin="1"/>
    <cellStyle name="Œ…‹æØ‚è [0.00]_Region Orders (2)" xfId="3629" xr:uid="{6F817644-61F7-4342-B311-D97ED02441C8}"/>
    <cellStyle name="Œ…‹æØ‚è_Region Orders (2)" xfId="3630" xr:uid="{46F7B952-AE7C-4FE9-886D-BF96FD10DAC4}"/>
    <cellStyle name="Output" xfId="3517" builtinId="21" customBuiltin="1"/>
    <cellStyle name="p/n" xfId="3360" xr:uid="{00000000-0005-0000-0000-00004D0D0000}"/>
    <cellStyle name="per.style" xfId="3631" xr:uid="{91026216-64C5-4188-9ECB-8576DAD415E8}"/>
    <cellStyle name="Percent [0]" xfId="3361" xr:uid="{00000000-0005-0000-0000-00004E0D0000}"/>
    <cellStyle name="Percent [0] 2" xfId="3632" xr:uid="{E1FFB801-7491-4C20-8E4D-53263E529F5E}"/>
    <cellStyle name="Percent [00]" xfId="3362" xr:uid="{00000000-0005-0000-0000-00004F0D0000}"/>
    <cellStyle name="Percent [00] 2" xfId="3633" xr:uid="{4F057D83-B101-4B1A-893E-2F1DA9086D8D}"/>
    <cellStyle name="Percent [2]" xfId="3363" xr:uid="{00000000-0005-0000-0000-0000500D0000}"/>
    <cellStyle name="Percent 2" xfId="3364" xr:uid="{00000000-0005-0000-0000-0000510D0000}"/>
    <cellStyle name="PERCENTAGE" xfId="3365" xr:uid="{00000000-0005-0000-0000-0000520D0000}"/>
    <cellStyle name="PrePop Currency (0)" xfId="3366" xr:uid="{00000000-0005-0000-0000-0000530D0000}"/>
    <cellStyle name="PrePop Currency (0) 2" xfId="3634" xr:uid="{3533C69D-E7AC-4020-9F28-F9C76354693D}"/>
    <cellStyle name="PrePop Currency (2)" xfId="3367" xr:uid="{00000000-0005-0000-0000-0000540D0000}"/>
    <cellStyle name="PrePop Currency (2) 2" xfId="3635" xr:uid="{76F03A14-062A-4F69-B8F5-37FE1D82C8CE}"/>
    <cellStyle name="PrePop Units (0)" xfId="3368" xr:uid="{00000000-0005-0000-0000-0000550D0000}"/>
    <cellStyle name="PrePop Units (0) 2" xfId="3636" xr:uid="{CC941D8C-72EC-444E-A082-D104BD282B80}"/>
    <cellStyle name="PrePop Units (1)" xfId="3369" xr:uid="{00000000-0005-0000-0000-0000560D0000}"/>
    <cellStyle name="PrePop Units (1) 2" xfId="3637" xr:uid="{A945BF34-595B-4D82-B4D0-C0DEB8380221}"/>
    <cellStyle name="PrePop Units (2)" xfId="3370" xr:uid="{00000000-0005-0000-0000-0000570D0000}"/>
    <cellStyle name="PrePop Units (2) 2" xfId="3638" xr:uid="{1570CE8B-8A8E-4FFF-B592-CAC31F1B6129}"/>
    <cellStyle name="pricing" xfId="3639" xr:uid="{2EE1FD64-9870-4BE2-9D12-32B774BAC3D6}"/>
    <cellStyle name="Product" xfId="3371" xr:uid="{00000000-0005-0000-0000-0000580D0000}"/>
    <cellStyle name="PSChar" xfId="3640" xr:uid="{C2F95008-DB2B-4EA8-AFC6-F5F82F491F74}"/>
    <cellStyle name="RevList" xfId="3641" xr:uid="{17715B89-7C0D-4B0B-869B-09338D628C3C}"/>
    <cellStyle name="RowLevel_1_BE (2)" xfId="3372" xr:uid="{00000000-0005-0000-0000-0000590D0000}"/>
    <cellStyle name="Shared" xfId="3373" xr:uid="{00000000-0005-0000-0000-00005A0D0000}"/>
    <cellStyle name="Style 1" xfId="3374" xr:uid="{00000000-0005-0000-0000-00005B0D0000}"/>
    <cellStyle name="Style 2" xfId="3375" xr:uid="{00000000-0005-0000-0000-00005C0D0000}"/>
    <cellStyle name="sub" xfId="3376" xr:uid="{00000000-0005-0000-0000-00005D0D0000}"/>
    <cellStyle name="Subtotal" xfId="3642" xr:uid="{4E9C79DA-79AD-4256-9C67-FC5F701B1D1B}"/>
    <cellStyle name="Temp" xfId="3377" xr:uid="{00000000-0005-0000-0000-00005E0D0000}"/>
    <cellStyle name="Text Indent A" xfId="3378" xr:uid="{00000000-0005-0000-0000-00005F0D0000}"/>
    <cellStyle name="Text Indent B" xfId="3379" xr:uid="{00000000-0005-0000-0000-0000600D0000}"/>
    <cellStyle name="Text Indent B 2" xfId="3643" xr:uid="{3263982D-41B7-4E71-9B7F-254B48D7EEE0}"/>
    <cellStyle name="Text Indent C" xfId="3380" xr:uid="{00000000-0005-0000-0000-0000610D0000}"/>
    <cellStyle name="Text Indent C 2" xfId="3644" xr:uid="{B49F26DF-A8CE-406A-93EF-1BF6FA09F263}"/>
    <cellStyle name="Text Wrap" xfId="3645" xr:uid="{728F933F-CC45-4D15-94D5-80E50F9575DE}"/>
    <cellStyle name="Title" xfId="3508" builtinId="15" customBuiltin="1"/>
    <cellStyle name="Total" xfId="3524" builtinId="25" customBuiltin="1"/>
    <cellStyle name="Total 2" xfId="3381" xr:uid="{00000000-0005-0000-0000-0000640D0000}"/>
    <cellStyle name="Total 3" xfId="3646" xr:uid="{547D13DF-C41B-4FCF-A596-DEC7C502B558}"/>
    <cellStyle name="Valuta (0)_PLDT" xfId="3647" xr:uid="{9A79D673-72DC-494E-96BE-F52A5B2BE784}"/>
    <cellStyle name="Valuta_PLDT" xfId="3648" xr:uid="{8963D687-0C87-4DBC-839F-9B974892E4E9}"/>
    <cellStyle name="Warning Text" xfId="3521" builtinId="11" customBuiltin="1"/>
    <cellStyle name="?_?" xfId="3382" xr:uid="{00000000-0005-0000-0000-0000660D0000}"/>
    <cellStyle name="똿뗦먛귟 [0.00]_PRODUCT DETAIL Q1" xfId="3383" xr:uid="{00000000-0005-0000-0000-0000670D0000}"/>
    <cellStyle name="똿뗦먛귟_PRODUCT DETAIL Q1" xfId="3384" xr:uid="{00000000-0005-0000-0000-0000680D0000}"/>
    <cellStyle name="믅됞 [0.00]_PRODUCT DETAIL Q1" xfId="3385" xr:uid="{00000000-0005-0000-0000-0000690D0000}"/>
    <cellStyle name="믅됞_PRODUCT DETAIL Q1" xfId="3386" xr:uid="{00000000-0005-0000-0000-00006A0D0000}"/>
    <cellStyle name="백분율_HOBONG" xfId="3387" xr:uid="{00000000-0005-0000-0000-00006B0D0000}"/>
    <cellStyle name="뷭?_BOOKSHIP" xfId="3388" xr:uid="{00000000-0005-0000-0000-00006C0D0000}"/>
    <cellStyle name="콤마 [0]_1202" xfId="3389" xr:uid="{00000000-0005-0000-0000-00006D0D0000}"/>
    <cellStyle name="콤마_1202" xfId="3390" xr:uid="{00000000-0005-0000-0000-00006E0D0000}"/>
    <cellStyle name="통화 [0]_1202" xfId="3391" xr:uid="{00000000-0005-0000-0000-00006F0D0000}"/>
    <cellStyle name="통화_1202" xfId="3392" xr:uid="{00000000-0005-0000-0000-0000700D0000}"/>
    <cellStyle name="표준_(정보부문)월별인원계획" xfId="3393" xr:uid="{00000000-0005-0000-0000-0000710D0000}"/>
    <cellStyle name="一般 2" xfId="3550" xr:uid="{00000000-0005-0000-0000-0000720D0000}"/>
    <cellStyle name="一般 2 2" xfId="3721" xr:uid="{546B181E-5A6D-4AD4-87F7-FC7FDE759391}"/>
    <cellStyle name="一般 2 3" xfId="3724" xr:uid="{1F9A389C-FBC9-4883-BAA0-A09F0183EAD7}"/>
    <cellStyle name="一般 3" xfId="3722" xr:uid="{7E6B0FF1-ADFB-4B28-BD20-90044E5C9A97}"/>
    <cellStyle name="一般_Comanche volumes 1 16 08 Sophia" xfId="3551" xr:uid="{00000000-0005-0000-0000-0000730D0000}"/>
    <cellStyle name="千位分隔 2" xfId="3394" xr:uid="{00000000-0005-0000-0000-0000740D0000}"/>
    <cellStyle name="千位分隔 2 2" xfId="3395" xr:uid="{00000000-0005-0000-0000-0000750D0000}"/>
    <cellStyle name="千位分隔 3" xfId="3396" xr:uid="{00000000-0005-0000-0000-0000760D0000}"/>
    <cellStyle name="千位分隔 4" xfId="3397" xr:uid="{00000000-0005-0000-0000-0000770D0000}"/>
    <cellStyle name="千位分隔 4 2" xfId="3398" xr:uid="{00000000-0005-0000-0000-0000780D0000}"/>
    <cellStyle name="千分位_ISD Inventory Analysis_Jan(0211)" xfId="3399" xr:uid="{00000000-0005-0000-0000-0000790D0000}"/>
    <cellStyle name="合計" xfId="3651" xr:uid="{73B7466E-47F1-4E27-878C-44340A0B257F}"/>
    <cellStyle name="好 2" xfId="3400" xr:uid="{00000000-0005-0000-0000-00007A0D0000}"/>
    <cellStyle name="好 2 2" xfId="3401" xr:uid="{00000000-0005-0000-0000-00007B0D0000}"/>
    <cellStyle name="好 3" xfId="3402" xr:uid="{00000000-0005-0000-0000-00007C0D0000}"/>
    <cellStyle name="好 3 2" xfId="3403" xr:uid="{00000000-0005-0000-0000-00007D0D0000}"/>
    <cellStyle name="好_ET123  CLCA  Report" xfId="3652" xr:uid="{D8741AC8-D37B-4F83-A4F9-457FCDFBCAB9}"/>
    <cellStyle name="好_ISD Inventory highlight  requested support" xfId="3404" xr:uid="{00000000-0005-0000-0000-00007E0D0000}"/>
    <cellStyle name="好_ISD Inventory highlight &amp; requested support" xfId="3405" xr:uid="{00000000-0005-0000-0000-00007F0D0000}"/>
    <cellStyle name="差" xfId="3659" xr:uid="{48BA026B-5960-42E7-A7D9-3318BBAA1796}"/>
    <cellStyle name="差 2" xfId="3406" xr:uid="{00000000-0005-0000-0000-0000800D0000}"/>
    <cellStyle name="差 2 2" xfId="3407" xr:uid="{00000000-0005-0000-0000-0000810D0000}"/>
    <cellStyle name="差 3" xfId="3408" xr:uid="{00000000-0005-0000-0000-0000820D0000}"/>
    <cellStyle name="差 3 2" xfId="3409" xr:uid="{00000000-0005-0000-0000-0000830D0000}"/>
    <cellStyle name="差 4" xfId="3705" xr:uid="{23185415-FECA-4498-8F3B-180D5D99AD2C}"/>
    <cellStyle name="差_ISD Inventory highlight  requested support" xfId="3410" xr:uid="{00000000-0005-0000-0000-0000840D0000}"/>
    <cellStyle name="差_ISD Inventory highlight &amp; requested support" xfId="3411" xr:uid="{00000000-0005-0000-0000-0000850D0000}"/>
    <cellStyle name="常规 2" xfId="6" xr:uid="{00000000-0005-0000-0000-0000860D0000}"/>
    <cellStyle name="常规_Division By Model (NTD)_1" xfId="3412" xr:uid="{00000000-0005-0000-0000-0000870D0000}"/>
    <cellStyle name="强调文字颜色 1" xfId="3662" xr:uid="{A7209B0C-5456-434E-B5F8-3B4D0B321B3B}"/>
    <cellStyle name="强调文字颜色 1 2" xfId="3413" xr:uid="{00000000-0005-0000-0000-0000880D0000}"/>
    <cellStyle name="强调文字颜色 1 2 2" xfId="3414" xr:uid="{00000000-0005-0000-0000-0000890D0000}"/>
    <cellStyle name="强调文字颜色 1 3" xfId="3415" xr:uid="{00000000-0005-0000-0000-00008A0D0000}"/>
    <cellStyle name="强调文字颜色 1 3 2" xfId="3416" xr:uid="{00000000-0005-0000-0000-00008B0D0000}"/>
    <cellStyle name="强调文字颜色 1 4" xfId="3708" xr:uid="{3B86AB1A-163E-4FA5-B4AD-29C1D63E15AC}"/>
    <cellStyle name="强调文字颜色 2" xfId="3663" xr:uid="{2925A8E1-D862-49BB-9D65-EDBD13CE16CC}"/>
    <cellStyle name="强调文字颜色 2 2" xfId="3417" xr:uid="{00000000-0005-0000-0000-00008C0D0000}"/>
    <cellStyle name="强调文字颜色 2 2 2" xfId="3418" xr:uid="{00000000-0005-0000-0000-00008D0D0000}"/>
    <cellStyle name="强调文字颜色 2 3" xfId="3419" xr:uid="{00000000-0005-0000-0000-00008E0D0000}"/>
    <cellStyle name="强调文字颜色 2 3 2" xfId="3420" xr:uid="{00000000-0005-0000-0000-00008F0D0000}"/>
    <cellStyle name="强调文字颜色 2 4" xfId="3709" xr:uid="{F33302D6-ED7A-408F-97EC-87FDC812B700}"/>
    <cellStyle name="强调文字颜色 3" xfId="3664" xr:uid="{4B14E323-5DEB-46CC-9766-2F9FA69DB9D7}"/>
    <cellStyle name="强调文字颜色 3 2" xfId="3421" xr:uid="{00000000-0005-0000-0000-0000900D0000}"/>
    <cellStyle name="强调文字颜色 3 2 2" xfId="3422" xr:uid="{00000000-0005-0000-0000-0000910D0000}"/>
    <cellStyle name="强调文字颜色 3 3" xfId="3423" xr:uid="{00000000-0005-0000-0000-0000920D0000}"/>
    <cellStyle name="强调文字颜色 3 3 2" xfId="3424" xr:uid="{00000000-0005-0000-0000-0000930D0000}"/>
    <cellStyle name="强调文字颜色 3 4" xfId="3710" xr:uid="{E75191F6-0ED2-47EA-9AA8-951567FB8F90}"/>
    <cellStyle name="强调文字颜色 4" xfId="3665" xr:uid="{5E295ADE-1203-4018-861D-4B16E239A0BA}"/>
    <cellStyle name="强调文字颜色 4 2" xfId="3425" xr:uid="{00000000-0005-0000-0000-0000940D0000}"/>
    <cellStyle name="强调文字颜色 4 2 2" xfId="3426" xr:uid="{00000000-0005-0000-0000-0000950D0000}"/>
    <cellStyle name="强调文字颜色 4 3" xfId="3427" xr:uid="{00000000-0005-0000-0000-0000960D0000}"/>
    <cellStyle name="强调文字颜色 4 3 2" xfId="3428" xr:uid="{00000000-0005-0000-0000-0000970D0000}"/>
    <cellStyle name="强调文字颜色 4 4" xfId="3711" xr:uid="{BCA17C01-AA52-439E-8A8F-B47397A8B532}"/>
    <cellStyle name="强调文字颜色 5" xfId="3666" xr:uid="{994C2202-1C42-420E-9AA9-881A2ED22882}"/>
    <cellStyle name="强调文字颜色 5 2" xfId="3429" xr:uid="{00000000-0005-0000-0000-0000980D0000}"/>
    <cellStyle name="强调文字颜色 5 2 2" xfId="3430" xr:uid="{00000000-0005-0000-0000-0000990D0000}"/>
    <cellStyle name="强调文字颜色 5 3" xfId="3431" xr:uid="{00000000-0005-0000-0000-00009A0D0000}"/>
    <cellStyle name="强调文字颜色 5 3 2" xfId="3432" xr:uid="{00000000-0005-0000-0000-00009B0D0000}"/>
    <cellStyle name="强调文字颜色 5 4" xfId="3712" xr:uid="{3C9F7FAA-A5BF-4C06-8C95-0DC854DF225D}"/>
    <cellStyle name="强调文字颜色 6" xfId="3667" xr:uid="{3FB67989-03B7-4615-A1DD-21AA67B194E6}"/>
    <cellStyle name="强调文字颜色 6 2" xfId="3433" xr:uid="{00000000-0005-0000-0000-00009C0D0000}"/>
    <cellStyle name="强调文字颜色 6 2 2" xfId="3434" xr:uid="{00000000-0005-0000-0000-00009D0D0000}"/>
    <cellStyle name="强调文字颜色 6 3" xfId="3435" xr:uid="{00000000-0005-0000-0000-00009E0D0000}"/>
    <cellStyle name="强调文字颜色 6 3 2" xfId="3436" xr:uid="{00000000-0005-0000-0000-00009F0D0000}"/>
    <cellStyle name="强调文字颜色 6 4" xfId="3713" xr:uid="{953AEA9E-F131-4B64-B536-F96145CA64B8}"/>
    <cellStyle name="未定義" xfId="3437" xr:uid="{00000000-0005-0000-0000-0000A00D0000}"/>
    <cellStyle name="标题" xfId="3654" xr:uid="{4E63D567-757D-491C-8E70-2930E477C216}"/>
    <cellStyle name="标题 1" xfId="3655" xr:uid="{BDF139F0-1CD3-498F-9212-C2181106719F}"/>
    <cellStyle name="标题 1 2" xfId="3438" xr:uid="{00000000-0005-0000-0000-0000A10D0000}"/>
    <cellStyle name="标题 1 2 2" xfId="3439" xr:uid="{00000000-0005-0000-0000-0000A20D0000}"/>
    <cellStyle name="标题 1 3" xfId="3440" xr:uid="{00000000-0005-0000-0000-0000A30D0000}"/>
    <cellStyle name="标题 1 3 2" xfId="3441" xr:uid="{00000000-0005-0000-0000-0000A40D0000}"/>
    <cellStyle name="标题 1 4" xfId="3701" xr:uid="{AD7C20B8-EAC7-4A0F-83BF-0C5ADD1F67DF}"/>
    <cellStyle name="标题 2" xfId="3656" xr:uid="{9CB1C63F-95D3-492F-9206-ABEC2662CDEB}"/>
    <cellStyle name="标题 2 2" xfId="3442" xr:uid="{00000000-0005-0000-0000-0000A50D0000}"/>
    <cellStyle name="标题 2 2 2" xfId="3443" xr:uid="{00000000-0005-0000-0000-0000A60D0000}"/>
    <cellStyle name="标题 2 3" xfId="3444" xr:uid="{00000000-0005-0000-0000-0000A70D0000}"/>
    <cellStyle name="标题 2 3 2" xfId="3445" xr:uid="{00000000-0005-0000-0000-0000A80D0000}"/>
    <cellStyle name="标题 2 4" xfId="3702" xr:uid="{87D6F3C2-9858-4FA0-B430-8F7FB77CA478}"/>
    <cellStyle name="标题 3" xfId="3657" xr:uid="{2F162725-A1B5-46DF-BE16-2F2423B1BFB1}"/>
    <cellStyle name="标题 3 2" xfId="3446" xr:uid="{00000000-0005-0000-0000-0000A90D0000}"/>
    <cellStyle name="标题 3 2 2" xfId="3447" xr:uid="{00000000-0005-0000-0000-0000AA0D0000}"/>
    <cellStyle name="标题 3 3" xfId="3448" xr:uid="{00000000-0005-0000-0000-0000AB0D0000}"/>
    <cellStyle name="标题 3 3 2" xfId="3449" xr:uid="{00000000-0005-0000-0000-0000AC0D0000}"/>
    <cellStyle name="标题 3 4" xfId="3703" xr:uid="{0BE36E0F-8EA6-4B58-96D1-F58E4F9FBBCC}"/>
    <cellStyle name="标题 4" xfId="3658" xr:uid="{122487BE-DA2B-4E24-A64E-6BBAA5347280}"/>
    <cellStyle name="标题 4 2" xfId="3450" xr:uid="{00000000-0005-0000-0000-0000AD0D0000}"/>
    <cellStyle name="标题 4 2 2" xfId="3451" xr:uid="{00000000-0005-0000-0000-0000AE0D0000}"/>
    <cellStyle name="标题 4 3" xfId="3452" xr:uid="{00000000-0005-0000-0000-0000AF0D0000}"/>
    <cellStyle name="标题 4 3 2" xfId="3453" xr:uid="{00000000-0005-0000-0000-0000B00D0000}"/>
    <cellStyle name="标题 4 4" xfId="3704" xr:uid="{A8C3EB3A-84F3-4E64-A694-BACF48E2CFCD}"/>
    <cellStyle name="标题 5" xfId="3454" xr:uid="{00000000-0005-0000-0000-0000B10D0000}"/>
    <cellStyle name="标题 5 2" xfId="3455" xr:uid="{00000000-0005-0000-0000-0000B20D0000}"/>
    <cellStyle name="标题 6" xfId="3456" xr:uid="{00000000-0005-0000-0000-0000B30D0000}"/>
    <cellStyle name="标题 6 2" xfId="3457" xr:uid="{00000000-0005-0000-0000-0000B40D0000}"/>
    <cellStyle name="标题 7" xfId="3700" xr:uid="{F1F1D66B-6C4D-4D23-B5C9-4F6B52D17808}"/>
    <cellStyle name="样式 1" xfId="3458" xr:uid="{00000000-0005-0000-0000-0000B50D0000}"/>
    <cellStyle name="样式 1 2" xfId="3720" xr:uid="{58A538E7-0B8D-42B6-AA81-ED47C97C7130}"/>
    <cellStyle name="桁区切り [0.00]_Book3" xfId="3459" xr:uid="{00000000-0005-0000-0000-0000B60D0000}"/>
    <cellStyle name="桁区切り_Book3" xfId="3460" xr:uid="{00000000-0005-0000-0000-0000B70D0000}"/>
    <cellStyle name="检查单元格" xfId="3661" xr:uid="{35880A41-8933-4F9C-BFBD-BF3645EE3117}"/>
    <cellStyle name="检查单元格 2" xfId="3461" xr:uid="{00000000-0005-0000-0000-0000B80D0000}"/>
    <cellStyle name="检查单元格 2 2" xfId="3462" xr:uid="{00000000-0005-0000-0000-0000B90D0000}"/>
    <cellStyle name="检查单元格 3" xfId="3463" xr:uid="{00000000-0005-0000-0000-0000BA0D0000}"/>
    <cellStyle name="检查单元格 3 2" xfId="3464" xr:uid="{00000000-0005-0000-0000-0000BB0D0000}"/>
    <cellStyle name="检查单元格 4" xfId="3707" xr:uid="{28DEB78E-7572-4216-8348-FF3C80A21A7D}"/>
    <cellStyle name="標準_12X12 80" xfId="3465" xr:uid="{00000000-0005-0000-0000-0000BC0D0000}"/>
    <cellStyle name="標題 1" xfId="3672" xr:uid="{8F86D3A5-9952-4D77-94C8-BE48F4022800}"/>
    <cellStyle name="標題 2" xfId="3673" xr:uid="{7F1C887E-72F3-4F93-A1F5-BDC9687C9E03}"/>
    <cellStyle name="樣式 1" xfId="3466" xr:uid="{00000000-0005-0000-0000-0000BD0D0000}"/>
    <cellStyle name="樣式 1 2" xfId="3674" xr:uid="{028D7803-B2CC-4163-B236-0F480FFEF0DF}"/>
    <cellStyle name="樣式 2" xfId="3467" xr:uid="{00000000-0005-0000-0000-0000BE0D0000}"/>
    <cellStyle name="汇总" xfId="3650" xr:uid="{225F8A5C-10F6-4E6F-8DC9-4ED1CF928698}"/>
    <cellStyle name="汇总 2" xfId="3468" xr:uid="{00000000-0005-0000-0000-0000BF0D0000}"/>
    <cellStyle name="汇总 2 2" xfId="3469" xr:uid="{00000000-0005-0000-0000-0000C00D0000}"/>
    <cellStyle name="汇总 3" xfId="3470" xr:uid="{00000000-0005-0000-0000-0000C10D0000}"/>
    <cellStyle name="汇总 3 2" xfId="3471" xr:uid="{00000000-0005-0000-0000-0000C20D0000}"/>
    <cellStyle name="汇总 4" xfId="3698" xr:uid="{128EE46B-5D60-4D50-B321-3EEE1EAF9FF7}"/>
    <cellStyle name="注释" xfId="3653" xr:uid="{775D9403-8F94-4F13-941E-7B015AB71068}"/>
    <cellStyle name="注释 2" xfId="3472" xr:uid="{00000000-0005-0000-0000-0000C30D0000}"/>
    <cellStyle name="注释 2 2" xfId="3473" xr:uid="{00000000-0005-0000-0000-0000C40D0000}"/>
    <cellStyle name="注释 3" xfId="3474" xr:uid="{00000000-0005-0000-0000-0000C50D0000}"/>
    <cellStyle name="注释 3 2" xfId="3475" xr:uid="{00000000-0005-0000-0000-0000C60D0000}"/>
    <cellStyle name="注释 4" xfId="3699" xr:uid="{31339401-9CD0-4421-BD48-F447D0CCB69E}"/>
    <cellStyle name="百分比 2" xfId="3476" xr:uid="{00000000-0005-0000-0000-0000C70D0000}"/>
    <cellStyle name="解释性文本" xfId="3669" xr:uid="{76FCB6A2-BDD7-413B-B578-58B36A2F33CD}"/>
    <cellStyle name="解释性文本 2" xfId="3477" xr:uid="{00000000-0005-0000-0000-0000C80D0000}"/>
    <cellStyle name="解释性文本 2 2" xfId="3478" xr:uid="{00000000-0005-0000-0000-0000C90D0000}"/>
    <cellStyle name="解释性文本 3" xfId="3479" xr:uid="{00000000-0005-0000-0000-0000CA0D0000}"/>
    <cellStyle name="解释性文本 3 2" xfId="3480" xr:uid="{00000000-0005-0000-0000-0000CB0D0000}"/>
    <cellStyle name="解释性文本 4" xfId="3715" xr:uid="{A05406DB-DC6D-4CDF-97D1-83ED257BE12C}"/>
    <cellStyle name="警告文本" xfId="3675" xr:uid="{836D44CB-FC1A-4FF1-9ABE-20E713A47EC8}"/>
    <cellStyle name="警告文本 2" xfId="3481" xr:uid="{00000000-0005-0000-0000-0000CC0D0000}"/>
    <cellStyle name="警告文本 2 2" xfId="3482" xr:uid="{00000000-0005-0000-0000-0000CD0D0000}"/>
    <cellStyle name="警告文本 3" xfId="3483" xr:uid="{00000000-0005-0000-0000-0000CE0D0000}"/>
    <cellStyle name="警告文本 3 2" xfId="3484" xr:uid="{00000000-0005-0000-0000-0000CF0D0000}"/>
    <cellStyle name="警告文本 4" xfId="3718" xr:uid="{B9A2A4B6-1B8D-4AD2-90B5-EF73C3892BD7}"/>
    <cellStyle name="计算" xfId="3649" xr:uid="{7176D8AA-347D-4774-A99E-681AF9BBC2F5}"/>
    <cellStyle name="计算 2" xfId="3485" xr:uid="{00000000-0005-0000-0000-0000D00D0000}"/>
    <cellStyle name="计算 2 2" xfId="3486" xr:uid="{00000000-0005-0000-0000-0000D10D0000}"/>
    <cellStyle name="计算 3" xfId="3487" xr:uid="{00000000-0005-0000-0000-0000D20D0000}"/>
    <cellStyle name="计算 3 2" xfId="3488" xr:uid="{00000000-0005-0000-0000-0000D30D0000}"/>
    <cellStyle name="计算 4" xfId="3697" xr:uid="{BF602BA5-7CC5-4ACA-BAB5-375777A16901}"/>
    <cellStyle name="貨幣[0]_7300W" xfId="3489" xr:uid="{00000000-0005-0000-0000-0000D40D0000}"/>
    <cellStyle name="输入" xfId="3670" xr:uid="{AFF12C26-1A3D-406F-8DC7-62EFABCF9273}"/>
    <cellStyle name="输入 2" xfId="3490" xr:uid="{00000000-0005-0000-0000-0000D50D0000}"/>
    <cellStyle name="输入 2 2" xfId="3491" xr:uid="{00000000-0005-0000-0000-0000D60D0000}"/>
    <cellStyle name="输入 3" xfId="3492" xr:uid="{00000000-0005-0000-0000-0000D70D0000}"/>
    <cellStyle name="输入 3 2" xfId="3493" xr:uid="{00000000-0005-0000-0000-0000D80D0000}"/>
    <cellStyle name="输入 4" xfId="3716" xr:uid="{CE1A369A-9DB6-4165-AF5C-245DC5587F4B}"/>
    <cellStyle name="输出" xfId="3671" xr:uid="{54D7C258-AB44-46AB-9DE1-47752B9AE436}"/>
    <cellStyle name="输出 2" xfId="3494" xr:uid="{00000000-0005-0000-0000-0000D90D0000}"/>
    <cellStyle name="输出 2 2" xfId="3495" xr:uid="{00000000-0005-0000-0000-0000DA0D0000}"/>
    <cellStyle name="输出 3" xfId="3496" xr:uid="{00000000-0005-0000-0000-0000DB0D0000}"/>
    <cellStyle name="输出 3 2" xfId="3497" xr:uid="{00000000-0005-0000-0000-0000DC0D0000}"/>
    <cellStyle name="输出 4" xfId="3717" xr:uid="{253A002D-B7B8-4CE6-BFE1-F221DC587EAE}"/>
    <cellStyle name="适中" xfId="3660" xr:uid="{22420C61-261B-440F-8B31-823701E93571}"/>
    <cellStyle name="适中 2" xfId="3498" xr:uid="{00000000-0005-0000-0000-0000DD0D0000}"/>
    <cellStyle name="适中 2 2" xfId="3499" xr:uid="{00000000-0005-0000-0000-0000DE0D0000}"/>
    <cellStyle name="适中 3" xfId="3500" xr:uid="{00000000-0005-0000-0000-0000DF0D0000}"/>
    <cellStyle name="适中 3 2" xfId="3501" xr:uid="{00000000-0005-0000-0000-0000E00D0000}"/>
    <cellStyle name="适中 4" xfId="3706" xr:uid="{D00CAAAF-E443-400A-940E-80CE71703CB6}"/>
    <cellStyle name="通貨 [0.00]_Book3" xfId="3502" xr:uid="{00000000-0005-0000-0000-0000E10D0000}"/>
    <cellStyle name="通貨_Book3" xfId="3503" xr:uid="{00000000-0005-0000-0000-0000E20D0000}"/>
    <cellStyle name="链接单元格" xfId="3668" xr:uid="{73DAD014-899C-420F-BE53-85263E1F80FB}"/>
    <cellStyle name="链接单元格 2" xfId="3504" xr:uid="{00000000-0005-0000-0000-0000E30D0000}"/>
    <cellStyle name="链接单元格 2 2" xfId="3505" xr:uid="{00000000-0005-0000-0000-0000E40D0000}"/>
    <cellStyle name="链接单元格 3" xfId="3506" xr:uid="{00000000-0005-0000-0000-0000E50D0000}"/>
    <cellStyle name="链接单元格 3 2" xfId="3507" xr:uid="{00000000-0005-0000-0000-0000E60D0000}"/>
    <cellStyle name="链接单元格 4" xfId="3714" xr:uid="{9FE045F0-E845-4A77-B6CA-20DB0904440A}"/>
  </cellStyles>
  <dxfs count="0"/>
  <tableStyles count="0" defaultTableStyle="TableStyleMedium2" defaultPivotStyle="PivotStyleLight16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1111377</xdr:colOff>
      <xdr:row>1</xdr:row>
      <xdr:rowOff>277233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85850" cy="466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-54264</xdr:colOff>
      <xdr:row>0</xdr:row>
      <xdr:rowOff>-8483</xdr:rowOff>
    </xdr:from>
    <xdr:to>
      <xdr:col>0</xdr:col>
      <xdr:colOff>1139555</xdr:colOff>
      <xdr:row>1</xdr:row>
      <xdr:rowOff>231927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-54264" y="-8483"/>
          <a:ext cx="1193819" cy="423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1111377</xdr:colOff>
      <xdr:row>1</xdr:row>
      <xdr:rowOff>277233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B152723-57B8-4411-AF7B-0D4F5664AC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11377" cy="4677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-54264</xdr:colOff>
      <xdr:row>0</xdr:row>
      <xdr:rowOff>-8483</xdr:rowOff>
    </xdr:from>
    <xdr:to>
      <xdr:col>0</xdr:col>
      <xdr:colOff>1139555</xdr:colOff>
      <xdr:row>1</xdr:row>
      <xdr:rowOff>231927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33B324E5-03B1-4159-A888-05F66ECE2F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-54264" y="-8483"/>
          <a:ext cx="1193819" cy="4309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tvn01\Data\10_Purchasing(&#36039;&#26448;&#37096;)\!!%203%20VatTu&#12288;&#31532;&#65299;&#36039;&#26448;&#35506;%20%20%20%20%20%20%20%20%20%20%20%20%20%20Yoshida&#9679;\!%20ELECTRIC%20GROUP\VTNL\!PART%20LIST%20-%20BOM%20(new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cnc0195\Scanner%20Station\DOCUME~1\ftuser\LOCALS~1\Temp\WINDOWS\TEMP\B2Temp\Attach\26&#20986;&#33655;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CodyTran\Desktop\CIPS\CIPS%20CODY\PMS%20PACKING%20full.xlsx" TargetMode="External"/><Relationship Id="rId1" Type="http://schemas.openxmlformats.org/officeDocument/2006/relationships/externalLinkPath" Target="PMS%20PACKING%20full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CodyTran\Desktop\CIPS\CIPS%20CODY\T4\04.2025%20SQ01%20Export%20Unit%20price%20FG-updated.XLSX" TargetMode="External"/><Relationship Id="rId1" Type="http://schemas.openxmlformats.org/officeDocument/2006/relationships/externalLinkPath" Target="T4/04.2025%20SQ01%20Export%20Unit%20price%20FG-updated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RACHEL\2024\PMS\PMS%20PACKING%20full.xlsx" TargetMode="External"/><Relationship Id="rId1" Type="http://schemas.openxmlformats.org/officeDocument/2006/relationships/externalLinkPath" Target="file:///\\fls972\Public\RACHEL\2024\PMS\PMS%20PACKING%20ful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Model name"/>
      <sheetName val="Sheet3"/>
      <sheetName val="Sheet4"/>
      <sheetName val="Sheet5"/>
      <sheetName val="Part_list_BOM"/>
    </sheetNames>
    <sheetDataSet>
      <sheetData sheetId="0"/>
      <sheetData sheetId="1">
        <row r="1">
          <cell r="A1" t="str">
            <v>Materials</v>
          </cell>
          <cell r="B1" t="str">
            <v>AIDEN</v>
          </cell>
          <cell r="C1" t="str">
            <v>RPS</v>
          </cell>
          <cell r="D1" t="str">
            <v>OK</v>
          </cell>
        </row>
        <row r="2">
          <cell r="A2" t="str">
            <v>Phantom</v>
          </cell>
          <cell r="B2" t="str">
            <v>KATOLEC</v>
          </cell>
          <cell r="C2" t="str">
            <v>Rev</v>
          </cell>
        </row>
        <row r="3">
          <cell r="A3" t="str">
            <v>Software</v>
          </cell>
          <cell r="B3" t="str">
            <v>TAISHODO</v>
          </cell>
          <cell r="C3" t="str">
            <v>New</v>
          </cell>
        </row>
        <row r="4">
          <cell r="B4" t="str">
            <v>UMC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rks"/>
      <sheetName val="7-26AIR"/>
      <sheetName val="Sheet1"/>
      <sheetName val="Sheet2"/>
      <sheetName val="Sheet3"/>
      <sheetName val="26出荷"/>
      <sheetName val="#REF"/>
      <sheetName val="工單差异分攤"/>
      <sheetName val="總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MS (2)"/>
      <sheetName val="PMS"/>
      <sheetName val="Sheet1"/>
    </sheetNames>
    <sheetDataSet>
      <sheetData sheetId="0">
        <row r="1">
          <cell r="B1" t="str">
            <v xml:space="preserve">NEW PART </v>
          </cell>
          <cell r="C1" t="str">
            <v>机种</v>
          </cell>
          <cell r="G1" t="str">
            <v>NW/PC</v>
          </cell>
          <cell r="H1" t="str">
            <v>PACKING 1PALLET</v>
          </cell>
          <cell r="K1" t="str">
            <v>BOX/PALLET</v>
          </cell>
          <cell r="L1" t="str">
            <v>pcs/ box</v>
          </cell>
          <cell r="M1" t="str">
            <v>PL</v>
          </cell>
          <cell r="N1" t="str">
            <v xml:space="preserve">ctns </v>
          </cell>
        </row>
        <row r="2">
          <cell r="B2" t="str">
            <v>PA-1141-21EV</v>
          </cell>
          <cell r="C2" t="str">
            <v>SWITCHING POWER SUPPLY;140W/28V</v>
          </cell>
          <cell r="G2">
            <v>0.53500000000000003</v>
          </cell>
          <cell r="H2">
            <v>393</v>
          </cell>
          <cell r="K2">
            <v>30</v>
          </cell>
          <cell r="L2">
            <v>20</v>
          </cell>
          <cell r="M2">
            <v>18</v>
          </cell>
          <cell r="N2">
            <v>375</v>
          </cell>
        </row>
        <row r="3">
          <cell r="B3" t="str">
            <v>PA-1131-29DV</v>
          </cell>
          <cell r="C3" t="str">
            <v>SWITCHING POWER SUPPLY;130W/19.5V</v>
          </cell>
          <cell r="G3">
            <v>0.39400000000000002</v>
          </cell>
          <cell r="H3">
            <v>292.8</v>
          </cell>
          <cell r="K3">
            <v>24</v>
          </cell>
          <cell r="L3">
            <v>25</v>
          </cell>
          <cell r="M3">
            <v>18</v>
          </cell>
          <cell r="N3">
            <v>274.8</v>
          </cell>
        </row>
        <row r="4">
          <cell r="B4" t="str">
            <v>PA-1181-28DV</v>
          </cell>
          <cell r="C4" t="str">
            <v>SWITCHING POWER SUPPLY;180W/19.5V</v>
          </cell>
          <cell r="G4">
            <v>0.58899999999999997</v>
          </cell>
          <cell r="H4">
            <v>412.8</v>
          </cell>
          <cell r="K4">
            <v>24</v>
          </cell>
          <cell r="L4">
            <v>25</v>
          </cell>
          <cell r="M4">
            <v>18</v>
          </cell>
          <cell r="N4">
            <v>394.8</v>
          </cell>
        </row>
        <row r="5">
          <cell r="B5" t="str">
            <v>PA-1241-92V1</v>
          </cell>
          <cell r="C5" t="str">
            <v>SWITCHING POWER SUPPLY;240W/19.5V</v>
          </cell>
          <cell r="G5">
            <v>0.76900000000000002</v>
          </cell>
          <cell r="H5">
            <v>349.92</v>
          </cell>
          <cell r="K5">
            <v>30</v>
          </cell>
          <cell r="L5">
            <v>12</v>
          </cell>
          <cell r="M5">
            <v>18</v>
          </cell>
          <cell r="N5">
            <v>331.92</v>
          </cell>
        </row>
        <row r="6">
          <cell r="B6" t="str">
            <v>PA-1141-21EP</v>
          </cell>
          <cell r="C6" t="str">
            <v>SWITCHING POWER SUPPLY;140W/28V</v>
          </cell>
          <cell r="G6">
            <v>0.53</v>
          </cell>
          <cell r="H6">
            <v>447</v>
          </cell>
          <cell r="K6">
            <v>60</v>
          </cell>
          <cell r="L6">
            <v>10</v>
          </cell>
          <cell r="M6">
            <v>18</v>
          </cell>
          <cell r="N6">
            <v>429</v>
          </cell>
        </row>
        <row r="7">
          <cell r="B7" t="str">
            <v>PA-1600-30VN</v>
          </cell>
          <cell r="C7" t="str">
            <v>SWITCHING POWER SUPPLY;60W/30V</v>
          </cell>
          <cell r="G7">
            <v>0.18</v>
          </cell>
          <cell r="H7">
            <v>209.3</v>
          </cell>
          <cell r="K7">
            <v>16</v>
          </cell>
          <cell r="L7">
            <v>48</v>
          </cell>
          <cell r="M7">
            <v>17.3</v>
          </cell>
          <cell r="N7">
            <v>192</v>
          </cell>
        </row>
        <row r="8">
          <cell r="B8" t="str">
            <v xml:space="preserve">PA-1201-56VX </v>
          </cell>
          <cell r="C8" t="str">
            <v>SWITCHING POWER SUPPLY;195W/56V</v>
          </cell>
          <cell r="G8">
            <v>0.67</v>
          </cell>
          <cell r="H8">
            <v>454.76</v>
          </cell>
          <cell r="K8">
            <v>24</v>
          </cell>
          <cell r="L8">
            <v>24</v>
          </cell>
          <cell r="M8">
            <v>17</v>
          </cell>
          <cell r="N8">
            <v>437.76</v>
          </cell>
        </row>
        <row r="9">
          <cell r="B9" t="str">
            <v>PA-1120-VWSB</v>
          </cell>
          <cell r="C9" t="str">
            <v>12.5W PSU White US plug ,Barrrel</v>
          </cell>
          <cell r="G9">
            <v>0.19500000000000001</v>
          </cell>
          <cell r="H9">
            <v>246</v>
          </cell>
          <cell r="K9">
            <v>30</v>
          </cell>
          <cell r="L9">
            <v>32</v>
          </cell>
          <cell r="M9">
            <v>18</v>
          </cell>
          <cell r="N9">
            <v>228</v>
          </cell>
        </row>
        <row r="10">
          <cell r="B10" t="str">
            <v>PA-1120-VBSB</v>
          </cell>
          <cell r="C10" t="str">
            <v>12.5W PSU Black US plug ,Barrel</v>
          </cell>
          <cell r="G10">
            <v>0.19309999999999999</v>
          </cell>
          <cell r="H10">
            <v>220.5</v>
          </cell>
          <cell r="K10">
            <v>30</v>
          </cell>
          <cell r="L10">
            <v>32</v>
          </cell>
          <cell r="M10">
            <v>16.97</v>
          </cell>
          <cell r="N10">
            <v>203.53</v>
          </cell>
        </row>
        <row r="11">
          <cell r="B11" t="str">
            <v>PA-1600-30VE</v>
          </cell>
          <cell r="C11" t="str">
            <v>SWITCHING POWER SUPPLY;60W/30V</v>
          </cell>
          <cell r="G11">
            <v>0.18</v>
          </cell>
          <cell r="H11">
            <v>209.3</v>
          </cell>
          <cell r="K11">
            <v>16</v>
          </cell>
          <cell r="L11">
            <v>48</v>
          </cell>
          <cell r="M11">
            <v>17.3</v>
          </cell>
          <cell r="N11">
            <v>192</v>
          </cell>
        </row>
        <row r="12">
          <cell r="B12" t="str">
            <v>PA-1600-30VK</v>
          </cell>
          <cell r="C12" t="str">
            <v>SWITCHING POWER SUPPLY;60W/30V</v>
          </cell>
          <cell r="G12">
            <v>0.18</v>
          </cell>
          <cell r="H12">
            <v>209.3</v>
          </cell>
          <cell r="K12">
            <v>16</v>
          </cell>
          <cell r="L12">
            <v>48</v>
          </cell>
          <cell r="M12">
            <v>17.3</v>
          </cell>
          <cell r="N12">
            <v>192</v>
          </cell>
        </row>
        <row r="13">
          <cell r="B13" t="str">
            <v>PA-1600-30VA</v>
          </cell>
          <cell r="C13" t="str">
            <v>SWITCHING POWER SUPPLY;60W/30V</v>
          </cell>
          <cell r="G13">
            <v>0.18</v>
          </cell>
          <cell r="H13">
            <v>209.3</v>
          </cell>
          <cell r="K13">
            <v>16</v>
          </cell>
          <cell r="L13">
            <v>48</v>
          </cell>
          <cell r="M13">
            <v>17.3</v>
          </cell>
          <cell r="N13">
            <v>192</v>
          </cell>
        </row>
        <row r="14">
          <cell r="B14" t="str">
            <v>PA-1161-08MV</v>
          </cell>
          <cell r="C14" t="str">
            <v>SWITCHING POWER SUPPLY;165W/22V</v>
          </cell>
          <cell r="G14">
            <v>0.3695</v>
          </cell>
          <cell r="H14">
            <v>240.65</v>
          </cell>
          <cell r="K14">
            <v>24</v>
          </cell>
          <cell r="L14">
            <v>20</v>
          </cell>
          <cell r="M14">
            <v>16.97</v>
          </cell>
          <cell r="N14">
            <v>223.68</v>
          </cell>
        </row>
        <row r="15">
          <cell r="B15" t="str">
            <v>PA-2650-88MV</v>
          </cell>
          <cell r="C15" t="str">
            <v>SWITCHING POWER SUPPLY;65W/15V</v>
          </cell>
          <cell r="G15">
            <v>0.1966</v>
          </cell>
          <cell r="H15">
            <v>434.21</v>
          </cell>
          <cell r="K15">
            <v>36</v>
          </cell>
          <cell r="L15">
            <v>50</v>
          </cell>
          <cell r="M15">
            <v>16.97</v>
          </cell>
          <cell r="N15">
            <v>417.24</v>
          </cell>
        </row>
        <row r="16">
          <cell r="B16" t="str">
            <v>PA-1120-VWSC</v>
          </cell>
          <cell r="C16" t="str">
            <v>12.5W PSU White US plug ,typeC</v>
          </cell>
          <cell r="G16">
            <v>0.19800000000000001</v>
          </cell>
          <cell r="H16">
            <v>256.01</v>
          </cell>
          <cell r="K16">
            <v>30</v>
          </cell>
          <cell r="L16">
            <v>32</v>
          </cell>
          <cell r="M16">
            <v>16.97</v>
          </cell>
          <cell r="N16">
            <v>239.04</v>
          </cell>
        </row>
        <row r="17">
          <cell r="B17" t="str">
            <v>PA-1120-VBSC</v>
          </cell>
          <cell r="C17" t="str">
            <v>12.5W PSU Black US plug ,typeC</v>
          </cell>
          <cell r="G17">
            <v>0.19600000000000001</v>
          </cell>
          <cell r="H17">
            <v>255.04999999999998</v>
          </cell>
          <cell r="K17">
            <v>30</v>
          </cell>
          <cell r="L17">
            <v>32</v>
          </cell>
          <cell r="M17">
            <v>16.97</v>
          </cell>
          <cell r="N17">
            <v>238.07999999999998</v>
          </cell>
        </row>
        <row r="18">
          <cell r="B18" t="str">
            <v>PA-1180-VWBC</v>
          </cell>
          <cell r="C18" t="str">
            <v>18W PSU White No Plug ,typeC</v>
          </cell>
          <cell r="G18">
            <v>0.17199999999999999</v>
          </cell>
          <cell r="H18">
            <v>258.89</v>
          </cell>
          <cell r="K18">
            <v>24</v>
          </cell>
          <cell r="L18">
            <v>48</v>
          </cell>
          <cell r="M18">
            <v>16.97</v>
          </cell>
          <cell r="N18">
            <v>241.92</v>
          </cell>
        </row>
        <row r="19">
          <cell r="B19" t="str">
            <v>PA-1180-VBBC</v>
          </cell>
          <cell r="C19" t="str">
            <v>18W PSU Black No Plug ,typeC</v>
          </cell>
          <cell r="G19">
            <v>0.17199999999999999</v>
          </cell>
          <cell r="H19">
            <v>258.89</v>
          </cell>
          <cell r="K19">
            <v>24</v>
          </cell>
          <cell r="L19">
            <v>48</v>
          </cell>
          <cell r="M19">
            <v>16.97</v>
          </cell>
          <cell r="N19">
            <v>241.92</v>
          </cell>
        </row>
        <row r="20">
          <cell r="B20" t="str">
            <v>PA-1120-VWEB</v>
          </cell>
          <cell r="C20" t="str">
            <v>12.5W PSU White EU plug ,Barrrel</v>
          </cell>
          <cell r="G20">
            <v>0.20300000000000001</v>
          </cell>
          <cell r="H20">
            <v>220.5</v>
          </cell>
          <cell r="K20">
            <v>24</v>
          </cell>
          <cell r="L20">
            <v>32</v>
          </cell>
          <cell r="M20">
            <v>16.97</v>
          </cell>
          <cell r="N20">
            <v>203.53</v>
          </cell>
        </row>
        <row r="21">
          <cell r="B21" t="str">
            <v>PA-1120-VWUB</v>
          </cell>
          <cell r="C21" t="str">
            <v>12.5W PSU White UK plug ,Barrel</v>
          </cell>
          <cell r="G21">
            <v>0.20300000000000001</v>
          </cell>
          <cell r="H21">
            <v>220.5</v>
          </cell>
          <cell r="K21">
            <v>24</v>
          </cell>
          <cell r="L21">
            <v>32</v>
          </cell>
          <cell r="M21">
            <v>16.97</v>
          </cell>
          <cell r="N21">
            <v>203.53</v>
          </cell>
        </row>
        <row r="22">
          <cell r="B22" t="str">
            <v>PA-1120-VBEB</v>
          </cell>
          <cell r="C22" t="str">
            <v>12.5W PSU Black EU plug ,Barrel</v>
          </cell>
          <cell r="G22">
            <v>0.19900000000000001</v>
          </cell>
          <cell r="H22">
            <v>222.02600000000001</v>
          </cell>
          <cell r="K22">
            <v>24</v>
          </cell>
          <cell r="L22">
            <v>32</v>
          </cell>
          <cell r="M22">
            <v>16.97</v>
          </cell>
          <cell r="N22">
            <v>205.05600000000001</v>
          </cell>
        </row>
        <row r="23">
          <cell r="B23" t="str">
            <v>PA-1120-VBUB</v>
          </cell>
          <cell r="C23" t="str">
            <v>12.5W PSU Black UK plug ,Barrel</v>
          </cell>
          <cell r="G23">
            <v>0.20300000000000001</v>
          </cell>
          <cell r="H23">
            <v>220.5</v>
          </cell>
          <cell r="K23">
            <v>24</v>
          </cell>
          <cell r="L23">
            <v>32</v>
          </cell>
          <cell r="M23">
            <v>16.97</v>
          </cell>
          <cell r="N23">
            <v>203.53</v>
          </cell>
        </row>
        <row r="24">
          <cell r="B24" t="str">
            <v>PA-1120-VBAB</v>
          </cell>
          <cell r="C24" t="str">
            <v>12.5W PSU Black AU plug ,Barrel</v>
          </cell>
          <cell r="G24">
            <v>0.19700000000000001</v>
          </cell>
          <cell r="H24">
            <v>220.5</v>
          </cell>
          <cell r="K24">
            <v>24</v>
          </cell>
          <cell r="L24">
            <v>32</v>
          </cell>
          <cell r="M24">
            <v>16.97</v>
          </cell>
          <cell r="N24">
            <v>203.53</v>
          </cell>
        </row>
        <row r="25">
          <cell r="B25" t="str">
            <v>PA-1120-VWAB</v>
          </cell>
          <cell r="C25" t="str">
            <v>12.5W PSU White AU plug ,Barrel</v>
          </cell>
          <cell r="G25">
            <v>0.193</v>
          </cell>
          <cell r="H25">
            <v>205.13</v>
          </cell>
          <cell r="K25">
            <v>24</v>
          </cell>
          <cell r="L25">
            <v>32</v>
          </cell>
          <cell r="M25">
            <v>16.97</v>
          </cell>
          <cell r="N25">
            <v>188.16</v>
          </cell>
        </row>
        <row r="26">
          <cell r="B26" t="str">
            <v>PA-1120-VWEC</v>
          </cell>
          <cell r="C26" t="str">
            <v>12.5W PSU White EU plug ,typeC</v>
          </cell>
          <cell r="G26">
            <v>0.20599999999999999</v>
          </cell>
          <cell r="H26">
            <v>279.04999999999995</v>
          </cell>
          <cell r="K26">
            <v>24</v>
          </cell>
          <cell r="L26">
            <v>32</v>
          </cell>
          <cell r="M26">
            <v>16.97</v>
          </cell>
          <cell r="N26">
            <v>262.08</v>
          </cell>
        </row>
        <row r="27">
          <cell r="B27" t="str">
            <v>PA-1120-VWUC</v>
          </cell>
          <cell r="C27" t="str">
            <v>12.5W PSU White UK plug ,typeC</v>
          </cell>
          <cell r="G27">
            <v>0.21299999999999999</v>
          </cell>
          <cell r="H27">
            <v>283.85000000000002</v>
          </cell>
          <cell r="K27">
            <v>24</v>
          </cell>
          <cell r="L27">
            <v>32</v>
          </cell>
          <cell r="M27">
            <v>16.97</v>
          </cell>
          <cell r="N27">
            <v>266.88</v>
          </cell>
        </row>
        <row r="28">
          <cell r="B28" t="str">
            <v>PA-1120-VWAC</v>
          </cell>
          <cell r="C28" t="str">
            <v>12.5W PSU White AU plug ,typeC</v>
          </cell>
          <cell r="G28">
            <v>0.20599999999999999</v>
          </cell>
          <cell r="H28">
            <v>277.13</v>
          </cell>
          <cell r="K28">
            <v>24</v>
          </cell>
          <cell r="L28">
            <v>32</v>
          </cell>
          <cell r="M28">
            <v>16.97</v>
          </cell>
          <cell r="N28">
            <v>260.16000000000003</v>
          </cell>
        </row>
        <row r="29">
          <cell r="B29" t="str">
            <v>PA-1120-VBEC</v>
          </cell>
          <cell r="C29" t="str">
            <v>12.5W PSU Black EU plug ,typeC</v>
          </cell>
          <cell r="G29">
            <v>0.20780000000000001</v>
          </cell>
          <cell r="H29">
            <v>278.57000000000005</v>
          </cell>
          <cell r="K29">
            <v>24</v>
          </cell>
          <cell r="L29">
            <v>32</v>
          </cell>
          <cell r="M29">
            <v>16.97</v>
          </cell>
          <cell r="N29">
            <v>261.60000000000002</v>
          </cell>
        </row>
        <row r="30">
          <cell r="B30" t="str">
            <v>PA-1120-VBUC</v>
          </cell>
          <cell r="C30" t="str">
            <v>12.5W PSU Black UK plug ,typeC</v>
          </cell>
          <cell r="G30">
            <v>0.21199999999999999</v>
          </cell>
          <cell r="H30">
            <v>282.89</v>
          </cell>
          <cell r="K30">
            <v>24</v>
          </cell>
          <cell r="L30">
            <v>32</v>
          </cell>
          <cell r="M30">
            <v>16.97</v>
          </cell>
          <cell r="N30">
            <v>265.92</v>
          </cell>
        </row>
        <row r="31">
          <cell r="B31" t="str">
            <v>PA-1600-36XE</v>
          </cell>
          <cell r="C31" t="str">
            <v>SWITCHING POWER SUPPLY;60W/30V</v>
          </cell>
          <cell r="G31">
            <v>0.187</v>
          </cell>
          <cell r="H31">
            <v>206.22800000000001</v>
          </cell>
          <cell r="K31">
            <v>16</v>
          </cell>
          <cell r="L31">
            <v>48</v>
          </cell>
          <cell r="M31">
            <v>17.3</v>
          </cell>
          <cell r="N31">
            <v>188.928</v>
          </cell>
        </row>
        <row r="32">
          <cell r="B32" t="str">
            <v>PA-1600-36XK</v>
          </cell>
          <cell r="C32" t="str">
            <v>SWITCHING POWER SUPPLY;60W/30V</v>
          </cell>
          <cell r="G32">
            <v>0.19</v>
          </cell>
          <cell r="H32">
            <v>205.46</v>
          </cell>
          <cell r="K32">
            <v>16</v>
          </cell>
          <cell r="L32">
            <v>48</v>
          </cell>
          <cell r="M32">
            <v>17.3</v>
          </cell>
          <cell r="N32">
            <v>188.16</v>
          </cell>
        </row>
        <row r="33">
          <cell r="B33" t="str">
            <v>PA-1600-36XA</v>
          </cell>
          <cell r="C33" t="str">
            <v>SWITCHING POWER SUPPLY;60W/30V</v>
          </cell>
          <cell r="G33">
            <v>0.17899999999999999</v>
          </cell>
          <cell r="H33">
            <v>204.69200000000001</v>
          </cell>
          <cell r="K33">
            <v>16</v>
          </cell>
          <cell r="L33">
            <v>48</v>
          </cell>
          <cell r="M33">
            <v>17.3</v>
          </cell>
          <cell r="N33">
            <v>187.392</v>
          </cell>
        </row>
        <row r="34">
          <cell r="B34" t="str">
            <v>PA-1600-36XN</v>
          </cell>
          <cell r="C34" t="str">
            <v>SWITCHING POWER SUPPLY;60W/30V</v>
          </cell>
          <cell r="G34">
            <v>0.17799999999999999</v>
          </cell>
          <cell r="H34">
            <v>204.624</v>
          </cell>
          <cell r="K34">
            <v>16</v>
          </cell>
          <cell r="L34">
            <v>48</v>
          </cell>
          <cell r="M34">
            <v>18</v>
          </cell>
          <cell r="N34">
            <v>186.624</v>
          </cell>
        </row>
        <row r="35">
          <cell r="B35" t="str">
            <v>PA-1120-VBAC</v>
          </cell>
          <cell r="C35" t="str">
            <v>12.5W PSU Black AU plug ,typeC</v>
          </cell>
          <cell r="G35">
            <v>0.20499999999999999</v>
          </cell>
          <cell r="H35">
            <v>276.16999999999996</v>
          </cell>
          <cell r="K35">
            <v>24</v>
          </cell>
          <cell r="L35">
            <v>32</v>
          </cell>
          <cell r="M35">
            <v>16.97</v>
          </cell>
          <cell r="N35">
            <v>259.2</v>
          </cell>
        </row>
        <row r="36">
          <cell r="B36" t="str">
            <v>PA-1180-VWSC</v>
          </cell>
          <cell r="C36" t="str">
            <v>18W PSU White US plug ,typeC</v>
          </cell>
          <cell r="G36">
            <v>0.19</v>
          </cell>
          <cell r="H36">
            <v>246.41</v>
          </cell>
          <cell r="K36">
            <v>30</v>
          </cell>
          <cell r="L36">
            <v>32</v>
          </cell>
          <cell r="M36">
            <v>16.97</v>
          </cell>
          <cell r="N36">
            <v>229.44</v>
          </cell>
        </row>
        <row r="37">
          <cell r="B37" t="str">
            <v>PA-1180-VWEC</v>
          </cell>
          <cell r="C37" t="str">
            <v>18W PSU White EU plug ,typeC</v>
          </cell>
          <cell r="K37">
            <v>24</v>
          </cell>
          <cell r="L37">
            <v>32</v>
          </cell>
          <cell r="M37">
            <v>16.97</v>
          </cell>
        </row>
        <row r="38">
          <cell r="B38" t="str">
            <v>PA-1180-VWUC</v>
          </cell>
          <cell r="C38" t="str">
            <v>18W PSU White UK plug ,typeC</v>
          </cell>
          <cell r="K38">
            <v>24</v>
          </cell>
          <cell r="L38">
            <v>32</v>
          </cell>
          <cell r="M38">
            <v>16.97</v>
          </cell>
        </row>
        <row r="39">
          <cell r="B39" t="str">
            <v>PA-1180-VWAC</v>
          </cell>
          <cell r="C39" t="str">
            <v>18W PSU White AU plug ,typeC</v>
          </cell>
          <cell r="K39">
            <v>24</v>
          </cell>
          <cell r="L39">
            <v>32</v>
          </cell>
          <cell r="M39">
            <v>16.97</v>
          </cell>
        </row>
        <row r="40">
          <cell r="B40" t="str">
            <v>PA-1180-VBSC</v>
          </cell>
          <cell r="C40" t="str">
            <v>18W PSU Black US plug ,typeC</v>
          </cell>
          <cell r="G40">
            <v>0.185</v>
          </cell>
          <cell r="H40">
            <v>242.57</v>
          </cell>
          <cell r="K40">
            <v>30</v>
          </cell>
          <cell r="L40">
            <v>32</v>
          </cell>
          <cell r="M40">
            <v>16.97</v>
          </cell>
          <cell r="N40">
            <v>225.6</v>
          </cell>
        </row>
        <row r="41">
          <cell r="B41" t="str">
            <v>PA-1180-VBEC</v>
          </cell>
          <cell r="C41" t="str">
            <v>18W PSU Black EU plug ,typeC</v>
          </cell>
          <cell r="G41">
            <v>0.185</v>
          </cell>
          <cell r="K41">
            <v>24</v>
          </cell>
          <cell r="L41">
            <v>32</v>
          </cell>
          <cell r="M41">
            <v>16.97</v>
          </cell>
        </row>
        <row r="42">
          <cell r="B42" t="str">
            <v>PA-1180-VBUC</v>
          </cell>
          <cell r="C42" t="str">
            <v>18W PSU Black UK plug ,typeC</v>
          </cell>
          <cell r="K42">
            <v>24</v>
          </cell>
          <cell r="L42">
            <v>32</v>
          </cell>
          <cell r="M42">
            <v>16.97</v>
          </cell>
        </row>
        <row r="43">
          <cell r="B43" t="str">
            <v>PA-1180-VBAC</v>
          </cell>
          <cell r="C43" t="str">
            <v>18W PSU Black AU plug ,typeC</v>
          </cell>
          <cell r="K43">
            <v>24</v>
          </cell>
          <cell r="L43">
            <v>32</v>
          </cell>
          <cell r="M43">
            <v>16.97</v>
          </cell>
        </row>
        <row r="44">
          <cell r="B44" t="str">
            <v>PA-1180-VWHC</v>
          </cell>
          <cell r="C44" t="str">
            <v>18W PSU White EU typeC with Jbox IEC</v>
          </cell>
          <cell r="G44">
            <v>0.31669999999999998</v>
          </cell>
          <cell r="H44">
            <v>113.87</v>
          </cell>
          <cell r="K44">
            <v>30</v>
          </cell>
          <cell r="L44">
            <v>6</v>
          </cell>
          <cell r="M44">
            <v>16.97</v>
          </cell>
          <cell r="N44">
            <v>96.9</v>
          </cell>
        </row>
        <row r="45">
          <cell r="B45" t="str">
            <v>PA-1180-VBHC</v>
          </cell>
          <cell r="C45" t="str">
            <v>18W PSU Black EU typeC with Jbox IEC</v>
          </cell>
          <cell r="G45">
            <v>0.31669999999999998</v>
          </cell>
          <cell r="H45">
            <v>113.87</v>
          </cell>
          <cell r="K45">
            <v>30</v>
          </cell>
          <cell r="L45">
            <v>6</v>
          </cell>
          <cell r="M45">
            <v>16.97</v>
          </cell>
          <cell r="N45">
            <v>96.9</v>
          </cell>
        </row>
        <row r="46">
          <cell r="B46" t="str">
            <v>PA-1180-VWHP</v>
          </cell>
          <cell r="C46" t="str">
            <v>18W PSU White non-EU typeC no Jbox NEC</v>
          </cell>
          <cell r="G46">
            <v>0.31669999999999998</v>
          </cell>
          <cell r="H46">
            <v>113.87</v>
          </cell>
          <cell r="K46">
            <v>30</v>
          </cell>
          <cell r="L46">
            <v>6</v>
          </cell>
          <cell r="M46">
            <v>16.97</v>
          </cell>
          <cell r="N46">
            <v>96.9</v>
          </cell>
        </row>
        <row r="47">
          <cell r="B47" t="str">
            <v>PA-1180-VBHP</v>
          </cell>
          <cell r="C47" t="str">
            <v>18W PSU Black non-EU typeC no Jbox NEC</v>
          </cell>
          <cell r="G47">
            <v>0.31669999999999998</v>
          </cell>
          <cell r="H47">
            <v>113.87</v>
          </cell>
          <cell r="K47">
            <v>30</v>
          </cell>
          <cell r="L47">
            <v>6</v>
          </cell>
          <cell r="M47">
            <v>16.97</v>
          </cell>
          <cell r="N47">
            <v>96.9</v>
          </cell>
        </row>
        <row r="48">
          <cell r="B48" t="str">
            <v>PS-5851-3CX</v>
          </cell>
          <cell r="C48" t="str">
            <v>SWITCHING POWER SUPPLY ; 850W/12V</v>
          </cell>
          <cell r="G48">
            <v>2.4039999999999999</v>
          </cell>
          <cell r="H48">
            <v>302.15600000000001</v>
          </cell>
          <cell r="K48">
            <v>24</v>
          </cell>
          <cell r="L48">
            <v>4</v>
          </cell>
          <cell r="M48">
            <v>15.5</v>
          </cell>
          <cell r="N48">
            <v>286.65600000000001</v>
          </cell>
        </row>
        <row r="49">
          <cell r="B49" t="str">
            <v>PS-5751-3CX</v>
          </cell>
          <cell r="C49" t="str">
            <v>SWITCHING POWER SUPPLY ; 750W/12V</v>
          </cell>
          <cell r="G49">
            <v>2.3450000000000002</v>
          </cell>
          <cell r="H49">
            <v>295.05200000000002</v>
          </cell>
          <cell r="K49">
            <v>24</v>
          </cell>
          <cell r="L49">
            <v>4</v>
          </cell>
          <cell r="M49">
            <v>15.5</v>
          </cell>
          <cell r="N49">
            <v>279.55200000000002</v>
          </cell>
        </row>
        <row r="50">
          <cell r="B50" t="str">
            <v>PA-1301-54C1</v>
          </cell>
          <cell r="C50" t="str">
            <v>SWITCHING POWER SUPPLY;300W/54V</v>
          </cell>
          <cell r="G50">
            <v>0.96599999999999997</v>
          </cell>
          <cell r="H50">
            <v>585.51199999999994</v>
          </cell>
          <cell r="K50">
            <v>36</v>
          </cell>
          <cell r="L50">
            <v>14</v>
          </cell>
          <cell r="M50">
            <v>17</v>
          </cell>
          <cell r="N50">
            <v>568.51199999999994</v>
          </cell>
        </row>
        <row r="51">
          <cell r="B51" t="str">
            <v>PA-1150-16AN</v>
          </cell>
          <cell r="C51" t="str">
            <v>SWITCHING POWER SUPPLY;15W/12V</v>
          </cell>
          <cell r="G51">
            <v>0.113</v>
          </cell>
          <cell r="H51">
            <v>269</v>
          </cell>
          <cell r="K51">
            <v>24</v>
          </cell>
          <cell r="L51">
            <v>70</v>
          </cell>
          <cell r="M51">
            <v>17</v>
          </cell>
          <cell r="N51">
            <v>252</v>
          </cell>
        </row>
        <row r="52">
          <cell r="B52" t="str">
            <v>PA-1300-22AN</v>
          </cell>
          <cell r="C52" t="str">
            <v>SWITCHING POWER SUPPLY;30W/18V</v>
          </cell>
          <cell r="G52">
            <v>0.13600000000000001</v>
          </cell>
          <cell r="H52">
            <v>302.83999999999997</v>
          </cell>
          <cell r="K52">
            <v>24</v>
          </cell>
          <cell r="L52">
            <v>70</v>
          </cell>
          <cell r="M52">
            <v>17</v>
          </cell>
          <cell r="N52">
            <v>285.83999999999997</v>
          </cell>
        </row>
        <row r="53">
          <cell r="B53" t="str">
            <v>PA-1650-88V9</v>
          </cell>
          <cell r="C53" t="str">
            <v>SWITCHING POWER SUPPLY;65W/20V</v>
          </cell>
          <cell r="G53">
            <v>0.125</v>
          </cell>
          <cell r="H53">
            <v>166.5</v>
          </cell>
          <cell r="K53">
            <v>36</v>
          </cell>
          <cell r="L53">
            <v>33</v>
          </cell>
          <cell r="M53">
            <v>18</v>
          </cell>
          <cell r="N53">
            <v>148.5</v>
          </cell>
        </row>
        <row r="54">
          <cell r="B54" t="str">
            <v>PA-1650-03V8</v>
          </cell>
          <cell r="C54" t="str">
            <v>SWITCHING POWER SUPPLY;65W/20V</v>
          </cell>
        </row>
        <row r="55">
          <cell r="B55" t="str">
            <v>PA-1131-99V1</v>
          </cell>
          <cell r="C55" t="str">
            <v>SWITCHING POWER SUPPLY;130W/20V</v>
          </cell>
          <cell r="G55">
            <v>0.313</v>
          </cell>
          <cell r="H55">
            <v>361.27300000000002</v>
          </cell>
          <cell r="K55">
            <v>36</v>
          </cell>
          <cell r="L55">
            <v>24</v>
          </cell>
          <cell r="M55">
            <v>15.673</v>
          </cell>
          <cell r="N55">
            <v>345.6</v>
          </cell>
        </row>
        <row r="56">
          <cell r="B56" t="str">
            <v>PA-1101-88V</v>
          </cell>
          <cell r="C56" t="str">
            <v>SWITCHING POWER SUPPLY;100W/20V</v>
          </cell>
          <cell r="G56">
            <v>0.3</v>
          </cell>
          <cell r="H56">
            <v>328.51300000000003</v>
          </cell>
          <cell r="K56">
            <v>36</v>
          </cell>
          <cell r="L56">
            <v>22</v>
          </cell>
          <cell r="M56">
            <v>15.673</v>
          </cell>
          <cell r="N56">
            <v>312.84000000000003</v>
          </cell>
        </row>
        <row r="57">
          <cell r="B57" t="str">
            <v>PA-1650-58VN</v>
          </cell>
          <cell r="C57" t="str">
            <v>SWITCHING POWER SUPPLY;65W/20V</v>
          </cell>
          <cell r="G57">
            <v>0.19500000000000001</v>
          </cell>
          <cell r="H57">
            <v>423.19400000000002</v>
          </cell>
          <cell r="K57">
            <v>36</v>
          </cell>
          <cell r="L57">
            <v>52</v>
          </cell>
          <cell r="M57">
            <v>16.97</v>
          </cell>
          <cell r="N57">
            <v>406.22399999999999</v>
          </cell>
        </row>
        <row r="58">
          <cell r="B58" t="str">
            <v>PA-1450-50VN</v>
          </cell>
          <cell r="C58" t="str">
            <v>SWITCHING POWER SUPPLY;45W/20V</v>
          </cell>
          <cell r="G58">
            <v>0.15</v>
          </cell>
          <cell r="H58">
            <v>335.21</v>
          </cell>
          <cell r="K58">
            <v>36</v>
          </cell>
          <cell r="L58">
            <v>52</v>
          </cell>
          <cell r="M58">
            <v>16.97</v>
          </cell>
          <cell r="N58">
            <v>318.24</v>
          </cell>
        </row>
        <row r="59">
          <cell r="B59" t="str">
            <v>PA-1150-16VN</v>
          </cell>
          <cell r="C59" t="str">
            <v>SWITCHING POWER SUPPLY;15W/12V</v>
          </cell>
          <cell r="G59">
            <v>0.113</v>
          </cell>
          <cell r="H59">
            <v>269</v>
          </cell>
          <cell r="K59">
            <v>24</v>
          </cell>
          <cell r="L59">
            <v>70</v>
          </cell>
          <cell r="M59">
            <v>17</v>
          </cell>
          <cell r="N59">
            <v>252</v>
          </cell>
        </row>
        <row r="60">
          <cell r="B60" t="str">
            <v>PA-1120-BBAC</v>
          </cell>
          <cell r="C60" t="str">
            <v>12.5W PSU Black AU with AC cord,Type C</v>
          </cell>
          <cell r="G60">
            <v>0.33800000000000002</v>
          </cell>
          <cell r="H60">
            <v>260.57</v>
          </cell>
          <cell r="K60">
            <v>24</v>
          </cell>
          <cell r="L60">
            <v>25</v>
          </cell>
          <cell r="M60">
            <v>16.97</v>
          </cell>
          <cell r="N60">
            <v>243.6</v>
          </cell>
        </row>
        <row r="61">
          <cell r="B61" t="str">
            <v>PA-1120-BWAC</v>
          </cell>
          <cell r="C61" t="str">
            <v>12.5W PSU White AU with AC cord,Type C</v>
          </cell>
          <cell r="G61">
            <v>0.33800000000000002</v>
          </cell>
          <cell r="H61">
            <v>260.57</v>
          </cell>
          <cell r="K61">
            <v>24</v>
          </cell>
          <cell r="L61">
            <v>25</v>
          </cell>
          <cell r="M61">
            <v>16.97</v>
          </cell>
          <cell r="N61">
            <v>243.6</v>
          </cell>
        </row>
        <row r="62">
          <cell r="B62" t="str">
            <v>PA-1300-22VN</v>
          </cell>
          <cell r="C62" t="str">
            <v>SWITCHING POWER SUPPLY;30W/18V</v>
          </cell>
          <cell r="G62">
            <v>0.13600000000000001</v>
          </cell>
          <cell r="H62">
            <v>302.83999999999997</v>
          </cell>
          <cell r="K62">
            <v>24</v>
          </cell>
          <cell r="L62">
            <v>70</v>
          </cell>
          <cell r="M62">
            <v>17</v>
          </cell>
          <cell r="N62">
            <v>285.83999999999997</v>
          </cell>
        </row>
        <row r="63">
          <cell r="B63" t="str">
            <v>PA-2181-62VB</v>
          </cell>
          <cell r="C63" t="str">
            <v>SWITCHING POWER SUPPLY;180W/12V</v>
          </cell>
          <cell r="G63">
            <v>0.67600000000000005</v>
          </cell>
        </row>
        <row r="64">
          <cell r="B64" t="str">
            <v>PA-1161-54HV</v>
          </cell>
          <cell r="C64" t="str">
            <v>SWITCHING POWER SUPPLY;165W/54V</v>
          </cell>
          <cell r="G64">
            <v>0.45900000000000002</v>
          </cell>
          <cell r="H64">
            <v>300.04999999999995</v>
          </cell>
          <cell r="K64">
            <v>24</v>
          </cell>
          <cell r="L64">
            <v>20</v>
          </cell>
          <cell r="M64">
            <v>15.89</v>
          </cell>
          <cell r="N64">
            <v>284.15999999999997</v>
          </cell>
        </row>
        <row r="65">
          <cell r="B65" t="str">
            <v>PA-1141-66MV</v>
          </cell>
          <cell r="C65" t="str">
            <v>SWITCHING POWER SUPPLY;145W/12V</v>
          </cell>
          <cell r="G65">
            <v>0.25700000000000001</v>
          </cell>
          <cell r="H65">
            <v>226.38800000000001</v>
          </cell>
          <cell r="K65">
            <v>24</v>
          </cell>
          <cell r="L65">
            <v>24</v>
          </cell>
          <cell r="M65">
            <v>17.3</v>
          </cell>
          <cell r="N65">
            <v>209.08799999999999</v>
          </cell>
        </row>
        <row r="66">
          <cell r="B66" t="str">
            <v>PA-1600-86LV-TG</v>
          </cell>
          <cell r="C66" t="str">
            <v>SWITCHING POWER SUPPLY;60W/56V</v>
          </cell>
          <cell r="G66">
            <v>0.28499999999999998</v>
          </cell>
          <cell r="L66">
            <v>24</v>
          </cell>
        </row>
        <row r="67">
          <cell r="B67" t="str">
            <v>PA-1300-86LV-TG</v>
          </cell>
          <cell r="C67" t="str">
            <v>SWITCHING POWER SUPPLY;30W/56V</v>
          </cell>
          <cell r="G67">
            <v>0.156</v>
          </cell>
          <cell r="L67">
            <v>24</v>
          </cell>
        </row>
        <row r="68">
          <cell r="B68" t="str">
            <v>PA-1120-BBSC</v>
          </cell>
          <cell r="C68" t="str">
            <v>12.5W PSU Black US with AC cord,Type C</v>
          </cell>
          <cell r="G68">
            <v>0.308</v>
          </cell>
          <cell r="K68">
            <v>24</v>
          </cell>
          <cell r="L68">
            <v>25</v>
          </cell>
          <cell r="N68">
            <v>225.60000000000002</v>
          </cell>
        </row>
        <row r="69">
          <cell r="B69" t="str">
            <v>PA-1120-BWSC</v>
          </cell>
          <cell r="C69" t="str">
            <v>12.5W PSU White US with AC cord,Type C</v>
          </cell>
          <cell r="G69">
            <v>0.308</v>
          </cell>
          <cell r="K69">
            <v>24</v>
          </cell>
          <cell r="L69">
            <v>25</v>
          </cell>
          <cell r="N69">
            <v>225.60000000000002</v>
          </cell>
        </row>
        <row r="70">
          <cell r="B70" t="str">
            <v>PA-1120-BBEC</v>
          </cell>
          <cell r="C70" t="str">
            <v>12.5W PSU Black EU with AC cord,Type C</v>
          </cell>
          <cell r="G70">
            <v>0.32100000000000001</v>
          </cell>
          <cell r="K70">
            <v>24</v>
          </cell>
          <cell r="L70">
            <v>25</v>
          </cell>
          <cell r="N70">
            <v>233.39999999999998</v>
          </cell>
        </row>
        <row r="71">
          <cell r="B71" t="str">
            <v>PA-1120-BWEC</v>
          </cell>
          <cell r="C71" t="str">
            <v>12.5W PSU White EU with AC cord,Type C</v>
          </cell>
          <cell r="G71">
            <v>0.32100000000000001</v>
          </cell>
          <cell r="K71">
            <v>24</v>
          </cell>
          <cell r="L71">
            <v>25</v>
          </cell>
          <cell r="N71">
            <v>233.39999999999998</v>
          </cell>
        </row>
        <row r="72">
          <cell r="B72" t="str">
            <v>PA-1120-BBUC</v>
          </cell>
          <cell r="C72" t="str">
            <v>12.5W PSU Black UK with AC cord,Type C</v>
          </cell>
          <cell r="G72">
            <v>0.374</v>
          </cell>
          <cell r="K72">
            <v>24</v>
          </cell>
          <cell r="L72">
            <v>25</v>
          </cell>
          <cell r="N72">
            <v>265.20000000000005</v>
          </cell>
        </row>
        <row r="73">
          <cell r="B73" t="str">
            <v>PA-1120-BWUC</v>
          </cell>
          <cell r="C73" t="str">
            <v>12.5W PSU White UK with AC cord,Type C</v>
          </cell>
          <cell r="G73">
            <v>0.374</v>
          </cell>
          <cell r="K73">
            <v>24</v>
          </cell>
          <cell r="L73">
            <v>25</v>
          </cell>
          <cell r="N73">
            <v>265.20000000000005</v>
          </cell>
        </row>
        <row r="74">
          <cell r="B74" t="str">
            <v>DD-1201-55SV</v>
          </cell>
          <cell r="C74" t="str">
            <v>SWITCHING POWER SUPPLY;200W/55V</v>
          </cell>
          <cell r="G74">
            <v>0.58299999999999996</v>
          </cell>
          <cell r="H74">
            <v>350.65800000000002</v>
          </cell>
          <cell r="K74">
            <v>24</v>
          </cell>
          <cell r="L74">
            <v>24</v>
          </cell>
          <cell r="M74">
            <v>14.85</v>
          </cell>
          <cell r="N74">
            <v>369.21600000000001</v>
          </cell>
        </row>
        <row r="75">
          <cell r="B75" t="str">
            <v>PA-1281-06MV</v>
          </cell>
          <cell r="C75" t="str">
            <v>SWITCHING POWER SUPPLY;285W/12V</v>
          </cell>
          <cell r="G75">
            <v>0.59199999999999997</v>
          </cell>
          <cell r="H75">
            <v>314.03800000000001</v>
          </cell>
          <cell r="K75">
            <v>42</v>
          </cell>
          <cell r="L75">
            <v>12</v>
          </cell>
          <cell r="M75">
            <v>15.67</v>
          </cell>
          <cell r="N75">
            <v>349.27199999999993</v>
          </cell>
        </row>
        <row r="76">
          <cell r="B76" t="str">
            <v>PA-1101-66VN</v>
          </cell>
          <cell r="C76" t="str">
            <v>SWITCHING POWER SUPPLY;100W/5-20V</v>
          </cell>
          <cell r="G76">
            <v>0.28000000000000003</v>
          </cell>
          <cell r="H76">
            <v>363.47</v>
          </cell>
          <cell r="K76">
            <v>30</v>
          </cell>
          <cell r="L76">
            <v>35</v>
          </cell>
          <cell r="M76">
            <v>16.97</v>
          </cell>
          <cell r="N76">
            <v>346.5</v>
          </cell>
        </row>
        <row r="77">
          <cell r="B77" t="str">
            <v>PA-1600-36XR</v>
          </cell>
          <cell r="C77" t="str">
            <v>SWITCHING POWER SUPPLY;60W/30V</v>
          </cell>
          <cell r="G77">
            <v>0.18</v>
          </cell>
          <cell r="H77">
            <v>208.53</v>
          </cell>
          <cell r="K77">
            <v>16</v>
          </cell>
          <cell r="L77">
            <v>48</v>
          </cell>
          <cell r="M77">
            <v>17.3</v>
          </cell>
          <cell r="N77">
            <v>191.23</v>
          </cell>
        </row>
        <row r="78">
          <cell r="B78" t="str">
            <v>PA-1600-36XB</v>
          </cell>
          <cell r="C78" t="str">
            <v>SWITCHING POWER SUPPLY;60W/30V</v>
          </cell>
          <cell r="G78">
            <v>0.187</v>
          </cell>
          <cell r="H78">
            <v>207.91</v>
          </cell>
          <cell r="K78">
            <v>16</v>
          </cell>
          <cell r="L78">
            <v>48</v>
          </cell>
          <cell r="M78">
            <v>17.3</v>
          </cell>
          <cell r="N78">
            <v>190.46</v>
          </cell>
        </row>
        <row r="79">
          <cell r="B79" t="str">
            <v>PA-1150-16VD</v>
          </cell>
          <cell r="C79" t="str">
            <v>SWITCHING POWER SUPPLY;15W/12V</v>
          </cell>
          <cell r="G79">
            <v>0.12</v>
          </cell>
          <cell r="H79">
            <v>264.89999999999998</v>
          </cell>
          <cell r="K79">
            <v>24</v>
          </cell>
          <cell r="L79">
            <v>70</v>
          </cell>
          <cell r="M79">
            <v>14.58</v>
          </cell>
          <cell r="N79">
            <v>250.31999999999996</v>
          </cell>
        </row>
        <row r="80">
          <cell r="B80" t="str">
            <v>PA-1120-BBJC</v>
          </cell>
          <cell r="C80" t="str">
            <v>SWITCHING POWER SUPPLY;12.5W/5V</v>
          </cell>
        </row>
        <row r="81">
          <cell r="B81" t="str">
            <v>PA-2181-6DB</v>
          </cell>
          <cell r="C81" t="str">
            <v>SWITCHING POWER SUPPLY;180W/12V</v>
          </cell>
          <cell r="G81">
            <v>0.65400000000000003</v>
          </cell>
          <cell r="H81">
            <v>377.35</v>
          </cell>
          <cell r="K81">
            <v>48</v>
          </cell>
          <cell r="L81">
            <v>8</v>
          </cell>
          <cell r="M81">
            <v>16.97</v>
          </cell>
          <cell r="N81">
            <v>360.38</v>
          </cell>
        </row>
        <row r="82">
          <cell r="B82" t="str">
            <v>PA-1600-36XN-LF</v>
          </cell>
          <cell r="C82" t="str">
            <v>SWITCHING POWER SUPPLY;60W/30V</v>
          </cell>
          <cell r="G82">
            <v>0.17</v>
          </cell>
          <cell r="H82">
            <v>145.41</v>
          </cell>
          <cell r="K82">
            <v>24</v>
          </cell>
          <cell r="L82">
            <v>16</v>
          </cell>
          <cell r="M82">
            <v>14.85</v>
          </cell>
          <cell r="N82">
            <v>130.56</v>
          </cell>
        </row>
        <row r="83">
          <cell r="B83" t="str">
            <v>PA-1600-36XE-LF</v>
          </cell>
          <cell r="C83" t="str">
            <v>SWITCHING POWER SUPPLY;60W/30V</v>
          </cell>
          <cell r="G83">
            <v>0.18</v>
          </cell>
          <cell r="H83">
            <v>149.25</v>
          </cell>
          <cell r="K83">
            <v>24</v>
          </cell>
          <cell r="L83">
            <v>16</v>
          </cell>
          <cell r="M83">
            <v>14.85</v>
          </cell>
          <cell r="N83">
            <v>134.4</v>
          </cell>
        </row>
        <row r="84">
          <cell r="B84" t="str">
            <v>PA-1600-36XK-LF</v>
          </cell>
          <cell r="C84" t="str">
            <v>SWITCHING POWER SUPPLY;60W/30V</v>
          </cell>
          <cell r="G84">
            <v>0.18</v>
          </cell>
          <cell r="H84">
            <v>149.63</v>
          </cell>
          <cell r="K84">
            <v>24</v>
          </cell>
          <cell r="L84">
            <v>16</v>
          </cell>
          <cell r="M84">
            <v>14.85</v>
          </cell>
          <cell r="N84">
            <v>134.78</v>
          </cell>
        </row>
        <row r="85">
          <cell r="B85" t="str">
            <v>PA-1600-36XA-LF</v>
          </cell>
          <cell r="C85" t="str">
            <v>SWITCHING POWER SUPPLY;60W/30V</v>
          </cell>
          <cell r="G85">
            <v>0.18</v>
          </cell>
          <cell r="H85">
            <v>145.41</v>
          </cell>
          <cell r="K85">
            <v>24</v>
          </cell>
          <cell r="L85">
            <v>16</v>
          </cell>
          <cell r="M85">
            <v>14.85</v>
          </cell>
          <cell r="N85">
            <v>130.56</v>
          </cell>
        </row>
        <row r="86">
          <cell r="B86" t="str">
            <v>PA-1900-86LV-TG</v>
          </cell>
          <cell r="C86" t="str">
            <v>SWITCHING POWER SUPPLY;90W/56V</v>
          </cell>
          <cell r="G86">
            <v>0.312</v>
          </cell>
          <cell r="L86">
            <v>24</v>
          </cell>
        </row>
        <row r="87">
          <cell r="B87" t="str">
            <v>PA-1650-55VN</v>
          </cell>
          <cell r="C87" t="str">
            <v>SWITCHING POWER SUPPLY;65W/5-20V</v>
          </cell>
          <cell r="G87">
            <v>0.27300000000000002</v>
          </cell>
          <cell r="H87">
            <v>460.99</v>
          </cell>
          <cell r="K87">
            <v>42</v>
          </cell>
          <cell r="L87">
            <v>32</v>
          </cell>
          <cell r="M87">
            <v>17.47</v>
          </cell>
          <cell r="N87">
            <v>443.52</v>
          </cell>
        </row>
        <row r="88">
          <cell r="B88" t="str">
            <v>PS-2102-3S</v>
          </cell>
          <cell r="C88" t="str">
            <v>SWITCHING POWER SUPPLY;1000W/54V</v>
          </cell>
          <cell r="G88">
            <v>0.84</v>
          </cell>
          <cell r="H88">
            <v>326.71000000000004</v>
          </cell>
          <cell r="K88">
            <v>36</v>
          </cell>
          <cell r="L88">
            <v>9</v>
          </cell>
          <cell r="M88">
            <v>15.67</v>
          </cell>
          <cell r="N88">
            <v>311.04000000000002</v>
          </cell>
        </row>
        <row r="89">
          <cell r="B89" t="str">
            <v>PS-2601-3S1</v>
          </cell>
          <cell r="C89" t="str">
            <v>SWITCHING POWER SUPPLY;1000W/54V</v>
          </cell>
          <cell r="G89">
            <v>0.77300000000000002</v>
          </cell>
          <cell r="H89">
            <v>308.35000000000002</v>
          </cell>
          <cell r="K89">
            <v>36</v>
          </cell>
          <cell r="L89">
            <v>9</v>
          </cell>
          <cell r="M89">
            <v>15.67</v>
          </cell>
          <cell r="N89">
            <v>292.68</v>
          </cell>
        </row>
        <row r="90">
          <cell r="B90" t="str">
            <v>PS-2601-3S</v>
          </cell>
          <cell r="C90" t="str">
            <v>SWITCHING POWER SUPPLY;600W/54V</v>
          </cell>
          <cell r="G90">
            <v>0.77300000000000002</v>
          </cell>
          <cell r="H90">
            <v>308.35000000000002</v>
          </cell>
          <cell r="K90">
            <v>36</v>
          </cell>
          <cell r="L90">
            <v>9</v>
          </cell>
          <cell r="M90">
            <v>15.67</v>
          </cell>
          <cell r="N90">
            <v>292.68</v>
          </cell>
        </row>
        <row r="91">
          <cell r="B91" t="str">
            <v>PS-2102-3S1</v>
          </cell>
          <cell r="C91" t="str">
            <v>SWITCHING POWER SUPPLY;1000W/54V</v>
          </cell>
          <cell r="G91">
            <v>0.84</v>
          </cell>
          <cell r="H91">
            <v>326.71000000000004</v>
          </cell>
          <cell r="K91">
            <v>36</v>
          </cell>
          <cell r="L91">
            <v>9</v>
          </cell>
          <cell r="M91">
            <v>15.67</v>
          </cell>
          <cell r="N91">
            <v>311.04000000000002</v>
          </cell>
        </row>
        <row r="92">
          <cell r="B92" t="str">
            <v>PA-1131-5S</v>
          </cell>
          <cell r="C92" t="str">
            <v>SWITCHING POWER SUPPLY;125W/12V</v>
          </cell>
          <cell r="G92">
            <v>0.63</v>
          </cell>
          <cell r="H92">
            <v>261.91000000000003</v>
          </cell>
          <cell r="K92">
            <v>36</v>
          </cell>
          <cell r="L92">
            <v>9</v>
          </cell>
          <cell r="M92">
            <v>15.67</v>
          </cell>
          <cell r="N92">
            <v>246.24</v>
          </cell>
        </row>
        <row r="93">
          <cell r="B93" t="str">
            <v>PA-1131-5SC</v>
          </cell>
          <cell r="C93" t="str">
            <v>SWITCHING POWER SUPPLY;125W/12V</v>
          </cell>
          <cell r="G93">
            <v>0.63600000000000001</v>
          </cell>
          <cell r="H93">
            <v>264.43</v>
          </cell>
          <cell r="K93">
            <v>36</v>
          </cell>
          <cell r="L93">
            <v>9</v>
          </cell>
          <cell r="M93">
            <v>15.67</v>
          </cell>
          <cell r="N93">
            <v>248.76</v>
          </cell>
        </row>
        <row r="94">
          <cell r="B94" t="str">
            <v>PA-1112-6S</v>
          </cell>
          <cell r="C94" t="str">
            <v>SWITCHING POWER SUPPLY;1100W/56V</v>
          </cell>
          <cell r="G94">
            <v>1.27</v>
          </cell>
          <cell r="H94">
            <v>250.86999999999998</v>
          </cell>
          <cell r="K94">
            <v>20</v>
          </cell>
          <cell r="L94">
            <v>8</v>
          </cell>
          <cell r="M94">
            <v>15.67</v>
          </cell>
          <cell r="N94">
            <v>235.2</v>
          </cell>
        </row>
        <row r="95">
          <cell r="C95" t="str">
            <v>SWITCHING POWER SUPPLY;5200W/55.62V</v>
          </cell>
          <cell r="H95">
            <v>15.67</v>
          </cell>
          <cell r="M95">
            <v>15.67</v>
          </cell>
        </row>
        <row r="96">
          <cell r="B96" t="str">
            <v>PS-2112-9S-LF</v>
          </cell>
          <cell r="H96">
            <v>398.71</v>
          </cell>
          <cell r="K96">
            <v>42</v>
          </cell>
          <cell r="L96">
            <v>9</v>
          </cell>
          <cell r="M96">
            <v>15.67</v>
          </cell>
          <cell r="N96">
            <v>383.03999999999996</v>
          </cell>
        </row>
        <row r="97">
          <cell r="B97" t="str">
            <v>PS-2651-3SA-LF</v>
          </cell>
          <cell r="C97" t="str">
            <v>SWITCHING POWER SUPPLY;650W/12V</v>
          </cell>
          <cell r="G97">
            <v>0.97899999999999998</v>
          </cell>
          <cell r="H97">
            <v>374.95000000000005</v>
          </cell>
          <cell r="K97">
            <v>36</v>
          </cell>
          <cell r="L97">
            <v>9</v>
          </cell>
          <cell r="M97">
            <v>15.67</v>
          </cell>
          <cell r="N97">
            <v>359.28000000000003</v>
          </cell>
        </row>
        <row r="98">
          <cell r="B98" t="str">
            <v xml:space="preserve">PS-2162-9S </v>
          </cell>
          <cell r="H98">
            <v>407.11</v>
          </cell>
          <cell r="K98">
            <v>42</v>
          </cell>
          <cell r="L98">
            <v>9</v>
          </cell>
          <cell r="M98">
            <v>15.67</v>
          </cell>
          <cell r="N98">
            <v>391.44</v>
          </cell>
        </row>
        <row r="99">
          <cell r="B99" t="str">
            <v>PS-2122-9S</v>
          </cell>
          <cell r="C99" t="str">
            <v>SWITCHING POWER SUPPLY;1200W/12V</v>
          </cell>
          <cell r="G99">
            <v>0.89</v>
          </cell>
          <cell r="H99">
            <v>518.41</v>
          </cell>
          <cell r="K99">
            <v>42</v>
          </cell>
          <cell r="L99">
            <v>9</v>
          </cell>
          <cell r="M99">
            <v>15.67</v>
          </cell>
          <cell r="N99">
            <v>502.74</v>
          </cell>
        </row>
        <row r="100">
          <cell r="B100" t="str">
            <v>PA-1711-6S</v>
          </cell>
          <cell r="C100" t="str">
            <v>SWITCHING POWER SUPPLY;715W/56V</v>
          </cell>
          <cell r="G100">
            <v>1.1100000000000001</v>
          </cell>
          <cell r="H100">
            <v>415.99</v>
          </cell>
          <cell r="K100">
            <v>36</v>
          </cell>
          <cell r="L100">
            <v>9</v>
          </cell>
          <cell r="M100">
            <v>15.67</v>
          </cell>
          <cell r="N100">
            <v>400.32</v>
          </cell>
        </row>
        <row r="101">
          <cell r="C101" t="str">
            <v>SWITCHING POWER SUPPLY;715W/56V</v>
          </cell>
          <cell r="H101">
            <v>15.67</v>
          </cell>
          <cell r="M101">
            <v>15.67</v>
          </cell>
        </row>
        <row r="102">
          <cell r="B102" t="str">
            <v xml:space="preserve">PA-1192-1S </v>
          </cell>
          <cell r="H102">
            <v>278.07</v>
          </cell>
          <cell r="K102">
            <v>20</v>
          </cell>
          <cell r="L102">
            <v>8</v>
          </cell>
          <cell r="M102">
            <v>15.67</v>
          </cell>
          <cell r="N102">
            <v>262.39999999999998</v>
          </cell>
        </row>
        <row r="103">
          <cell r="B103" t="str">
            <v xml:space="preserve">PS-2251-3S </v>
          </cell>
          <cell r="H103">
            <v>386.11</v>
          </cell>
          <cell r="K103">
            <v>42</v>
          </cell>
          <cell r="L103">
            <v>9</v>
          </cell>
          <cell r="M103">
            <v>15.67</v>
          </cell>
          <cell r="N103">
            <v>370.44</v>
          </cell>
        </row>
        <row r="104">
          <cell r="B104" t="str">
            <v>PA-2311-1S</v>
          </cell>
          <cell r="H104">
            <v>306.07</v>
          </cell>
          <cell r="K104">
            <v>30</v>
          </cell>
          <cell r="L104">
            <v>8</v>
          </cell>
          <cell r="M104">
            <v>15.67</v>
          </cell>
          <cell r="N104">
            <v>290.39999999999998</v>
          </cell>
        </row>
        <row r="105">
          <cell r="B105" t="str">
            <v>PS-2651-3S-LF</v>
          </cell>
          <cell r="C105" t="str">
            <v>SWITCHING POWER SUPPLY;650W/12V</v>
          </cell>
          <cell r="G105">
            <v>0.97899999999999998</v>
          </cell>
          <cell r="H105">
            <v>374.95000000000005</v>
          </cell>
          <cell r="K105">
            <v>36</v>
          </cell>
          <cell r="L105">
            <v>9</v>
          </cell>
          <cell r="M105">
            <v>15.67</v>
          </cell>
          <cell r="N105">
            <v>359.28000000000003</v>
          </cell>
        </row>
        <row r="106">
          <cell r="B106" t="str">
            <v>PA-1450-45VN</v>
          </cell>
          <cell r="C106" t="str">
            <v>SWITCHING POWER SUPPLY;45W/5-20V</v>
          </cell>
        </row>
        <row r="107">
          <cell r="B107" t="str">
            <v>PA-1331-24CA</v>
          </cell>
          <cell r="C107" t="str">
            <v>SWITCHING POWER SUPPLY;330W/24V</v>
          </cell>
          <cell r="G107">
            <v>0.68200000000000005</v>
          </cell>
          <cell r="H107">
            <v>520.47</v>
          </cell>
          <cell r="K107">
            <v>24</v>
          </cell>
          <cell r="L107">
            <v>27</v>
          </cell>
          <cell r="M107">
            <v>16.97</v>
          </cell>
          <cell r="N107">
            <v>503.5</v>
          </cell>
        </row>
        <row r="108">
          <cell r="B108" t="str">
            <v>PA-1200-GBSC</v>
          </cell>
          <cell r="C108" t="str">
            <v>20W PSU Black US with AC cord,Type C</v>
          </cell>
          <cell r="G108">
            <v>0.32600000000000001</v>
          </cell>
          <cell r="H108">
            <v>260.57</v>
          </cell>
          <cell r="K108">
            <v>24</v>
          </cell>
          <cell r="L108">
            <v>25</v>
          </cell>
          <cell r="M108">
            <v>16.97</v>
          </cell>
          <cell r="N108">
            <v>243.6</v>
          </cell>
        </row>
        <row r="109">
          <cell r="B109" t="str">
            <v>PA-1200-GWSC</v>
          </cell>
          <cell r="C109" t="str">
            <v>20W PSU White US with AC cord,Type C</v>
          </cell>
          <cell r="G109">
            <v>0.32200000000000001</v>
          </cell>
          <cell r="H109">
            <v>257.57</v>
          </cell>
          <cell r="K109">
            <v>24</v>
          </cell>
          <cell r="L109">
            <v>25</v>
          </cell>
          <cell r="M109">
            <v>16.97</v>
          </cell>
          <cell r="N109">
            <v>240.6</v>
          </cell>
        </row>
        <row r="110">
          <cell r="B110" t="str">
            <v>PA-1200-GBEC</v>
          </cell>
          <cell r="C110" t="str">
            <v>20W PSU Black EU with AC cord,Type C</v>
          </cell>
          <cell r="G110">
            <v>0.34300000000000003</v>
          </cell>
          <cell r="H110">
            <v>269.57</v>
          </cell>
          <cell r="K110">
            <v>24</v>
          </cell>
          <cell r="L110">
            <v>25</v>
          </cell>
          <cell r="M110">
            <v>16.97</v>
          </cell>
          <cell r="N110">
            <v>252.6</v>
          </cell>
        </row>
        <row r="111">
          <cell r="B111" t="str">
            <v>PA-1200-GBUC</v>
          </cell>
          <cell r="C111" t="str">
            <v>20W PSU Black UK with AC cord,Type C</v>
          </cell>
          <cell r="G111">
            <v>0.39400000000000002</v>
          </cell>
          <cell r="H111">
            <v>300.16999999999996</v>
          </cell>
          <cell r="K111">
            <v>24</v>
          </cell>
          <cell r="L111">
            <v>25</v>
          </cell>
          <cell r="M111">
            <v>16.97</v>
          </cell>
          <cell r="N111">
            <v>283.19999999999993</v>
          </cell>
        </row>
        <row r="112">
          <cell r="B112" t="str">
            <v>PA-1200-GBAC</v>
          </cell>
          <cell r="C112" t="str">
            <v>20W PSU Black AU with AC cord,Type C</v>
          </cell>
          <cell r="G112">
            <v>0.35899999999999999</v>
          </cell>
          <cell r="H112">
            <v>279.16999999999996</v>
          </cell>
          <cell r="K112">
            <v>24</v>
          </cell>
          <cell r="L112">
            <v>25</v>
          </cell>
          <cell r="M112">
            <v>16.97</v>
          </cell>
          <cell r="N112">
            <v>262.19999999999993</v>
          </cell>
        </row>
        <row r="113">
          <cell r="B113" t="str">
            <v>PA-1200-GBJC</v>
          </cell>
          <cell r="C113" t="str">
            <v>20W PSU Black JP with AC cord,Type C</v>
          </cell>
          <cell r="G113">
            <v>0.33300000000000002</v>
          </cell>
          <cell r="H113">
            <v>263.57</v>
          </cell>
          <cell r="K113">
            <v>24</v>
          </cell>
          <cell r="L113">
            <v>25</v>
          </cell>
          <cell r="M113">
            <v>16.97</v>
          </cell>
          <cell r="N113">
            <v>246.6</v>
          </cell>
        </row>
        <row r="114">
          <cell r="B114" t="str">
            <v>PA-1200-GWAC</v>
          </cell>
          <cell r="C114" t="str">
            <v>20W PSU White AU with AC cord,Type C</v>
          </cell>
          <cell r="G114">
            <v>0.35599999999999998</v>
          </cell>
          <cell r="H114">
            <v>277.37</v>
          </cell>
          <cell r="K114">
            <v>24</v>
          </cell>
          <cell r="L114">
            <v>25</v>
          </cell>
          <cell r="M114">
            <v>16.97</v>
          </cell>
          <cell r="N114">
            <v>260.39999999999998</v>
          </cell>
        </row>
        <row r="115">
          <cell r="B115" t="str">
            <v>PA-1200-GWUC</v>
          </cell>
          <cell r="C115" t="str">
            <v>20W PSU White UK with AC cord,Type C</v>
          </cell>
          <cell r="G115">
            <v>0.38900000000000001</v>
          </cell>
          <cell r="H115">
            <v>297.16999999999996</v>
          </cell>
          <cell r="K115">
            <v>24</v>
          </cell>
          <cell r="L115">
            <v>25</v>
          </cell>
          <cell r="M115">
            <v>16.97</v>
          </cell>
          <cell r="N115">
            <v>280.19999999999993</v>
          </cell>
        </row>
        <row r="116">
          <cell r="B116" t="str">
            <v>PA-1200-GWEC</v>
          </cell>
          <cell r="C116" t="str">
            <v>20W PSU White EU with AC cord,Type C</v>
          </cell>
          <cell r="G116">
            <v>0.34100000000000003</v>
          </cell>
          <cell r="H116">
            <v>268.97000000000003</v>
          </cell>
          <cell r="K116">
            <v>24</v>
          </cell>
          <cell r="L116">
            <v>25</v>
          </cell>
          <cell r="M116">
            <v>16.97</v>
          </cell>
          <cell r="N116">
            <v>252.00000000000003</v>
          </cell>
        </row>
        <row r="117">
          <cell r="B117" t="str">
            <v>PA-1200-GWJC</v>
          </cell>
          <cell r="C117" t="str">
            <v>20W PSU White JP with AC cord,Type C</v>
          </cell>
          <cell r="G117">
            <v>0.32600000000000001</v>
          </cell>
          <cell r="H117">
            <v>259.97000000000003</v>
          </cell>
          <cell r="K117">
            <v>24</v>
          </cell>
          <cell r="L117">
            <v>25</v>
          </cell>
          <cell r="M117">
            <v>16.97</v>
          </cell>
          <cell r="N117">
            <v>243.00000000000003</v>
          </cell>
        </row>
        <row r="118">
          <cell r="B118" t="str">
            <v>PA-1600-36XB-LF</v>
          </cell>
          <cell r="C118" t="str">
            <v>SWITCHING POWER SUPPLY;60W/30V</v>
          </cell>
          <cell r="G118">
            <v>0.187</v>
          </cell>
          <cell r="H118">
            <v>151.08000000000001</v>
          </cell>
          <cell r="K118">
            <v>24</v>
          </cell>
          <cell r="L118">
            <v>16</v>
          </cell>
          <cell r="M118">
            <v>17.45</v>
          </cell>
          <cell r="N118">
            <v>133.63000000000002</v>
          </cell>
        </row>
        <row r="119">
          <cell r="B119" t="str">
            <v>PA-1600-36XR-LF</v>
          </cell>
          <cell r="C119" t="str">
            <v>SWITCHING POWER SUPPLY;60W/30V</v>
          </cell>
          <cell r="G119">
            <v>0.187</v>
          </cell>
          <cell r="H119">
            <v>151.47</v>
          </cell>
          <cell r="K119">
            <v>24</v>
          </cell>
          <cell r="L119">
            <v>16</v>
          </cell>
          <cell r="M119">
            <v>17.45</v>
          </cell>
          <cell r="N119">
            <v>134.02000000000001</v>
          </cell>
        </row>
        <row r="120">
          <cell r="B120" t="str">
            <v xml:space="preserve">PS-2522-1L1 </v>
          </cell>
          <cell r="C120" t="str">
            <v>SWITCHING POWER SUPPLY;5200W/55.62V</v>
          </cell>
          <cell r="G120">
            <v>2.282</v>
          </cell>
          <cell r="H120">
            <v>253.4</v>
          </cell>
          <cell r="K120">
            <v>18</v>
          </cell>
          <cell r="L120">
            <v>5</v>
          </cell>
          <cell r="M120">
            <v>12.2</v>
          </cell>
          <cell r="N120">
            <v>241.20000000000002</v>
          </cell>
        </row>
        <row r="121">
          <cell r="B121" t="str">
            <v>DD-1201-55AK</v>
          </cell>
          <cell r="C121" t="str">
            <v>SWITCHING POWER SUPPLY;200W/55V</v>
          </cell>
          <cell r="G121">
            <v>0.64</v>
          </cell>
          <cell r="H121">
            <v>179.16</v>
          </cell>
          <cell r="K121">
            <v>24</v>
          </cell>
          <cell r="L121">
            <v>6</v>
          </cell>
          <cell r="M121">
            <v>17.45</v>
          </cell>
          <cell r="N121">
            <v>161.71</v>
          </cell>
        </row>
        <row r="122">
          <cell r="B122" t="str">
            <v>PF-1223-1LO</v>
          </cell>
        </row>
        <row r="123">
          <cell r="B123" t="str">
            <v>PA-1202-1LO</v>
          </cell>
        </row>
      </sheetData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1">
          <cell r="A1" t="str">
            <v>Material</v>
          </cell>
          <cell r="B1" t="str">
            <v>Material Description</v>
          </cell>
          <cell r="C1" t="str">
            <v>ValA</v>
          </cell>
          <cell r="D1" t="str">
            <v>Profit ctr</v>
          </cell>
          <cell r="E1" t="str">
            <v>Ovrhd grp</v>
          </cell>
          <cell r="F1" t="str">
            <v>Type</v>
          </cell>
          <cell r="G1" t="str">
            <v>Product hierarchy</v>
          </cell>
          <cell r="H1" t="str">
            <v>A.scrap</v>
          </cell>
          <cell r="I1" t="str">
            <v>per</v>
          </cell>
          <cell r="J1" t="str">
            <v>MovAvgPrice</v>
          </cell>
          <cell r="K1" t="str">
            <v>Prev. price</v>
          </cell>
          <cell r="L1" t="str">
            <v>Standard price</v>
          </cell>
          <cell r="M1" t="str">
            <v>Fut.plnd price</v>
          </cell>
          <cell r="N1" t="str">
            <v>Total value</v>
          </cell>
          <cell r="O1" t="str">
            <v>Total stock</v>
          </cell>
          <cell r="P1" t="str">
            <v>VTy</v>
          </cell>
          <cell r="Q1" t="str">
            <v>Matl group</v>
          </cell>
          <cell r="R1" t="str">
            <v>MS</v>
          </cell>
          <cell r="S1" t="str">
            <v>SPTC</v>
          </cell>
          <cell r="T1" t="str">
            <v>Plnt</v>
          </cell>
          <cell r="U1" t="str">
            <v>ValCl</v>
          </cell>
          <cell r="V1" t="str">
            <v>OrGp</v>
          </cell>
          <cell r="W1" t="str">
            <v>LastChng</v>
          </cell>
          <cell r="X1" t="str">
            <v>Markup (%)</v>
          </cell>
          <cell r="Y1" t="str">
            <v>Export price/1PC</v>
          </cell>
        </row>
        <row r="2">
          <cell r="A2" t="str">
            <v>15S161A01A0P-R</v>
          </cell>
          <cell r="B2" t="str">
            <v>Barebones-L5-S161A-01-Bulk-Land-RoHS</v>
          </cell>
          <cell r="C2" t="str">
            <v>CV01</v>
          </cell>
          <cell r="D2" t="str">
            <v>B28</v>
          </cell>
          <cell r="E2" t="str">
            <v/>
          </cell>
          <cell r="F2" t="str">
            <v>ZCFT</v>
          </cell>
          <cell r="G2" t="str">
            <v>610001000010000000</v>
          </cell>
          <cell r="H2">
            <v>0</v>
          </cell>
          <cell r="I2">
            <v>1000</v>
          </cell>
          <cell r="J2">
            <v>224773.04</v>
          </cell>
          <cell r="K2">
            <v>205467.5</v>
          </cell>
          <cell r="L2">
            <v>208124.22</v>
          </cell>
          <cell r="M2">
            <v>0</v>
          </cell>
          <cell r="N2">
            <v>73259.73</v>
          </cell>
          <cell r="O2">
            <v>352</v>
          </cell>
          <cell r="P2" t="str">
            <v/>
          </cell>
          <cell r="Q2" t="str">
            <v>C1E0S161A</v>
          </cell>
          <cell r="R2" t="str">
            <v/>
          </cell>
          <cell r="S2" t="str">
            <v/>
          </cell>
          <cell r="T2" t="str">
            <v/>
          </cell>
          <cell r="U2" t="str">
            <v>7930</v>
          </cell>
          <cell r="V2" t="str">
            <v>ZGFT</v>
          </cell>
          <cell r="W2">
            <v>45752</v>
          </cell>
          <cell r="X2">
            <v>0.11</v>
          </cell>
          <cell r="Y2">
            <v>231.01788420000003</v>
          </cell>
        </row>
        <row r="3">
          <cell r="A3" t="str">
            <v>15S177A01A0P-R</v>
          </cell>
          <cell r="B3" t="str">
            <v>Barebones-L5-S177A</v>
          </cell>
          <cell r="C3" t="str">
            <v>CV01</v>
          </cell>
          <cell r="D3" t="str">
            <v>B28</v>
          </cell>
          <cell r="E3" t="str">
            <v/>
          </cell>
          <cell r="F3" t="str">
            <v>ZCFT</v>
          </cell>
          <cell r="G3" t="str">
            <v>610001000010000000</v>
          </cell>
          <cell r="H3">
            <v>0</v>
          </cell>
          <cell r="I3">
            <v>1000</v>
          </cell>
          <cell r="J3">
            <v>0</v>
          </cell>
          <cell r="K3">
            <v>150045.54999999999</v>
          </cell>
          <cell r="L3">
            <v>149344.01999999999</v>
          </cell>
          <cell r="M3">
            <v>0</v>
          </cell>
          <cell r="N3">
            <v>0</v>
          </cell>
          <cell r="O3">
            <v>0</v>
          </cell>
          <cell r="P3" t="str">
            <v/>
          </cell>
          <cell r="Q3" t="str">
            <v>C1E0S177A</v>
          </cell>
          <cell r="R3" t="str">
            <v/>
          </cell>
          <cell r="S3" t="str">
            <v/>
          </cell>
          <cell r="T3" t="str">
            <v/>
          </cell>
          <cell r="U3" t="str">
            <v>7930</v>
          </cell>
          <cell r="V3" t="str">
            <v>ZGFT</v>
          </cell>
          <cell r="W3">
            <v>45752</v>
          </cell>
          <cell r="X3">
            <v>0.11</v>
          </cell>
          <cell r="Y3">
            <v>165.77186220000002</v>
          </cell>
        </row>
        <row r="4">
          <cell r="A4" t="str">
            <v>15S177A02A0P-R</v>
          </cell>
          <cell r="B4" t="str">
            <v>Barebones-L5-S177A</v>
          </cell>
          <cell r="C4" t="str">
            <v>CV01</v>
          </cell>
          <cell r="D4" t="str">
            <v>B28</v>
          </cell>
          <cell r="E4" t="str">
            <v/>
          </cell>
          <cell r="F4" t="str">
            <v>ZCFT</v>
          </cell>
          <cell r="G4" t="str">
            <v>610001000010000000</v>
          </cell>
          <cell r="H4">
            <v>0</v>
          </cell>
          <cell r="I4">
            <v>1000</v>
          </cell>
          <cell r="J4">
            <v>0</v>
          </cell>
          <cell r="K4">
            <v>175168.66</v>
          </cell>
          <cell r="L4">
            <v>176428.34</v>
          </cell>
          <cell r="M4">
            <v>0</v>
          </cell>
          <cell r="N4">
            <v>0</v>
          </cell>
          <cell r="O4">
            <v>0</v>
          </cell>
          <cell r="P4" t="str">
            <v/>
          </cell>
          <cell r="Q4" t="str">
            <v>C1E0S177A</v>
          </cell>
          <cell r="R4" t="str">
            <v/>
          </cell>
          <cell r="S4" t="str">
            <v/>
          </cell>
          <cell r="T4" t="str">
            <v/>
          </cell>
          <cell r="U4" t="str">
            <v>7930</v>
          </cell>
          <cell r="V4" t="str">
            <v>ZGFT</v>
          </cell>
          <cell r="W4">
            <v>45752</v>
          </cell>
          <cell r="X4">
            <v>0.11</v>
          </cell>
          <cell r="Y4">
            <v>195.8354574</v>
          </cell>
        </row>
        <row r="5">
          <cell r="A5" t="str">
            <v>15S177A03A0P-R</v>
          </cell>
          <cell r="B5" t="str">
            <v>Barebones-L5-S177A-NA-Bulk-Air and Sea</v>
          </cell>
          <cell r="C5" t="str">
            <v>CV01</v>
          </cell>
          <cell r="D5" t="str">
            <v>B28</v>
          </cell>
          <cell r="E5" t="str">
            <v/>
          </cell>
          <cell r="F5" t="str">
            <v>ZCFT</v>
          </cell>
          <cell r="G5" t="str">
            <v>610001000010000000</v>
          </cell>
          <cell r="H5">
            <v>0</v>
          </cell>
          <cell r="I5">
            <v>1000</v>
          </cell>
          <cell r="J5">
            <v>150246.67000000001</v>
          </cell>
          <cell r="K5">
            <v>153035.76999999999</v>
          </cell>
          <cell r="L5">
            <v>152334.24</v>
          </cell>
          <cell r="M5">
            <v>0</v>
          </cell>
          <cell r="N5">
            <v>0</v>
          </cell>
          <cell r="O5">
            <v>0</v>
          </cell>
          <cell r="P5" t="str">
            <v/>
          </cell>
          <cell r="Q5" t="str">
            <v>C1E0S177A</v>
          </cell>
          <cell r="R5" t="str">
            <v/>
          </cell>
          <cell r="S5" t="str">
            <v/>
          </cell>
          <cell r="T5" t="str">
            <v/>
          </cell>
          <cell r="U5" t="str">
            <v>7930</v>
          </cell>
          <cell r="V5" t="str">
            <v>ZGFT</v>
          </cell>
          <cell r="W5">
            <v>45752</v>
          </cell>
          <cell r="X5">
            <v>0.11</v>
          </cell>
          <cell r="Y5">
            <v>169.0910064</v>
          </cell>
        </row>
        <row r="6">
          <cell r="A6" t="str">
            <v>15S177A04A0P-R</v>
          </cell>
          <cell r="B6" t="str">
            <v>Barebones-L5-S177A-NA-Bulk-Air and Sea</v>
          </cell>
          <cell r="C6" t="str">
            <v>CV01</v>
          </cell>
          <cell r="D6" t="str">
            <v>B28</v>
          </cell>
          <cell r="E6" t="str">
            <v/>
          </cell>
          <cell r="F6" t="str">
            <v>ZCFT</v>
          </cell>
          <cell r="G6" t="str">
            <v>610001000010000000</v>
          </cell>
          <cell r="H6">
            <v>0</v>
          </cell>
          <cell r="I6">
            <v>1000</v>
          </cell>
          <cell r="J6">
            <v>174970</v>
          </cell>
          <cell r="K6">
            <v>174893.41</v>
          </cell>
          <cell r="L6">
            <v>174066.68</v>
          </cell>
          <cell r="M6">
            <v>0</v>
          </cell>
          <cell r="N6">
            <v>0</v>
          </cell>
          <cell r="O6">
            <v>0</v>
          </cell>
          <cell r="P6" t="str">
            <v/>
          </cell>
          <cell r="Q6" t="str">
            <v>C1E0S177A</v>
          </cell>
          <cell r="R6" t="str">
            <v/>
          </cell>
          <cell r="S6" t="str">
            <v/>
          </cell>
          <cell r="T6" t="str">
            <v/>
          </cell>
          <cell r="U6" t="str">
            <v>7930</v>
          </cell>
          <cell r="V6" t="str">
            <v>ZGFT</v>
          </cell>
          <cell r="W6">
            <v>45752</v>
          </cell>
          <cell r="X6">
            <v>0.11</v>
          </cell>
          <cell r="Y6">
            <v>193.2140148</v>
          </cell>
        </row>
        <row r="7">
          <cell r="A7" t="str">
            <v>5VS176A01A0P-R</v>
          </cell>
          <cell r="B7" t="str">
            <v>Option Part-S176A-TOP COVER-Bulk-Air and</v>
          </cell>
          <cell r="C7" t="str">
            <v>CV01</v>
          </cell>
          <cell r="D7" t="str">
            <v>B28</v>
          </cell>
          <cell r="E7" t="str">
            <v/>
          </cell>
          <cell r="F7" t="str">
            <v>ZCFT</v>
          </cell>
          <cell r="G7" t="str">
            <v>610004000010000000</v>
          </cell>
          <cell r="H7">
            <v>0</v>
          </cell>
          <cell r="I7">
            <v>1000</v>
          </cell>
          <cell r="J7">
            <v>1221.71</v>
          </cell>
          <cell r="K7">
            <v>1174.4000000000001</v>
          </cell>
          <cell r="L7">
            <v>1154.6500000000001</v>
          </cell>
          <cell r="M7">
            <v>0</v>
          </cell>
          <cell r="N7">
            <v>6870.17</v>
          </cell>
          <cell r="O7">
            <v>5950</v>
          </cell>
          <cell r="P7" t="str">
            <v/>
          </cell>
          <cell r="Q7" t="str">
            <v>C1E0S176A</v>
          </cell>
          <cell r="R7" t="str">
            <v/>
          </cell>
          <cell r="S7" t="str">
            <v>S1</v>
          </cell>
          <cell r="T7" t="str">
            <v>CS01</v>
          </cell>
          <cell r="U7" t="str">
            <v>3008</v>
          </cell>
          <cell r="V7" t="str">
            <v>ZGRH</v>
          </cell>
          <cell r="W7">
            <v>45752</v>
          </cell>
          <cell r="X7">
            <v>0.11</v>
          </cell>
          <cell r="Y7">
            <v>1.2816615000000002</v>
          </cell>
        </row>
        <row r="8">
          <cell r="A8" t="str">
            <v>5VS176A02A0P-R</v>
          </cell>
          <cell r="B8" t="str">
            <v>Option Part-S176A-PCH shroud for no</v>
          </cell>
          <cell r="C8" t="str">
            <v>CV01</v>
          </cell>
          <cell r="D8" t="str">
            <v>B28</v>
          </cell>
          <cell r="E8" t="str">
            <v/>
          </cell>
          <cell r="F8" t="str">
            <v>ZCFT</v>
          </cell>
          <cell r="G8" t="str">
            <v>610004000010000000</v>
          </cell>
          <cell r="H8">
            <v>0</v>
          </cell>
          <cell r="I8">
            <v>1000</v>
          </cell>
          <cell r="J8">
            <v>243.64</v>
          </cell>
          <cell r="K8">
            <v>156.07</v>
          </cell>
          <cell r="L8">
            <v>146.49</v>
          </cell>
          <cell r="M8">
            <v>0</v>
          </cell>
          <cell r="N8">
            <v>1457.28</v>
          </cell>
          <cell r="O8">
            <v>9948</v>
          </cell>
          <cell r="P8" t="str">
            <v/>
          </cell>
          <cell r="Q8" t="str">
            <v>C1E0S176A</v>
          </cell>
          <cell r="R8" t="str">
            <v/>
          </cell>
          <cell r="S8" t="str">
            <v>S1</v>
          </cell>
          <cell r="T8" t="str">
            <v>CS01</v>
          </cell>
          <cell r="U8" t="str">
            <v>3008</v>
          </cell>
          <cell r="V8" t="str">
            <v>ZGRH</v>
          </cell>
          <cell r="W8">
            <v>45752</v>
          </cell>
          <cell r="X8">
            <v>0.11</v>
          </cell>
          <cell r="Y8">
            <v>0.16260390000000002</v>
          </cell>
        </row>
        <row r="9">
          <cell r="A9" t="str">
            <v>5VS176A03A0P-R</v>
          </cell>
          <cell r="B9" t="str">
            <v>Option Part-S176A</v>
          </cell>
          <cell r="C9" t="str">
            <v>CV01</v>
          </cell>
          <cell r="D9" t="str">
            <v>B28</v>
          </cell>
          <cell r="E9" t="str">
            <v/>
          </cell>
          <cell r="F9" t="str">
            <v>ZCFT</v>
          </cell>
          <cell r="G9" t="str">
            <v>610004000010000000</v>
          </cell>
          <cell r="H9">
            <v>0</v>
          </cell>
          <cell r="I9">
            <v>1000</v>
          </cell>
          <cell r="J9">
            <v>783.29</v>
          </cell>
          <cell r="K9">
            <v>869.9</v>
          </cell>
          <cell r="L9">
            <v>774.66</v>
          </cell>
          <cell r="M9">
            <v>0</v>
          </cell>
          <cell r="N9">
            <v>0</v>
          </cell>
          <cell r="O9">
            <v>0</v>
          </cell>
          <cell r="P9" t="str">
            <v/>
          </cell>
          <cell r="Q9" t="str">
            <v>C1E0S176A</v>
          </cell>
          <cell r="R9" t="str">
            <v/>
          </cell>
          <cell r="S9" t="str">
            <v>S1</v>
          </cell>
          <cell r="T9" t="str">
            <v>CS01</v>
          </cell>
          <cell r="U9" t="str">
            <v>3008</v>
          </cell>
          <cell r="V9" t="str">
            <v>ZGRH</v>
          </cell>
          <cell r="W9">
            <v>45752</v>
          </cell>
          <cell r="X9">
            <v>0.11</v>
          </cell>
          <cell r="Y9">
            <v>0.8598726000000001</v>
          </cell>
        </row>
        <row r="10">
          <cell r="A10" t="str">
            <v>5VS176A04A0P-R</v>
          </cell>
          <cell r="B10" t="str">
            <v>Option Part-S176A-NEW ODD BLANK ASSEMBLY</v>
          </cell>
          <cell r="C10" t="str">
            <v>CV01</v>
          </cell>
          <cell r="D10" t="str">
            <v>B28</v>
          </cell>
          <cell r="E10" t="str">
            <v/>
          </cell>
          <cell r="F10" t="str">
            <v>ZCFT</v>
          </cell>
          <cell r="G10" t="str">
            <v>610004000010000000</v>
          </cell>
          <cell r="H10">
            <v>0</v>
          </cell>
          <cell r="I10">
            <v>1000</v>
          </cell>
          <cell r="J10">
            <v>565.79999999999995</v>
          </cell>
          <cell r="K10">
            <v>561.20000000000005</v>
          </cell>
          <cell r="L10">
            <v>481.21</v>
          </cell>
          <cell r="M10">
            <v>0</v>
          </cell>
          <cell r="N10">
            <v>250.71</v>
          </cell>
          <cell r="O10">
            <v>521</v>
          </cell>
          <cell r="P10" t="str">
            <v/>
          </cell>
          <cell r="Q10" t="str">
            <v>C1E0S176A</v>
          </cell>
          <cell r="R10" t="str">
            <v/>
          </cell>
          <cell r="S10" t="str">
            <v>S1</v>
          </cell>
          <cell r="T10" t="str">
            <v>CS01</v>
          </cell>
          <cell r="U10" t="str">
            <v>3008</v>
          </cell>
          <cell r="V10" t="str">
            <v>ZGRH</v>
          </cell>
          <cell r="W10">
            <v>45752</v>
          </cell>
          <cell r="X10">
            <v>0.11</v>
          </cell>
          <cell r="Y10">
            <v>0.53414309999999998</v>
          </cell>
        </row>
        <row r="11">
          <cell r="A11" t="str">
            <v>5VS176A05A0P-R</v>
          </cell>
          <cell r="B11" t="str">
            <v>Option Part-S176A</v>
          </cell>
          <cell r="C11" t="str">
            <v>CV01</v>
          </cell>
          <cell r="D11" t="str">
            <v>B28</v>
          </cell>
          <cell r="E11" t="str">
            <v/>
          </cell>
          <cell r="F11" t="str">
            <v>ZCFT</v>
          </cell>
          <cell r="G11" t="str">
            <v>610004000010000000</v>
          </cell>
          <cell r="H11">
            <v>0</v>
          </cell>
          <cell r="I11">
            <v>1000</v>
          </cell>
          <cell r="J11">
            <v>1106.67</v>
          </cell>
          <cell r="K11">
            <v>1926.09</v>
          </cell>
          <cell r="L11">
            <v>1887.23</v>
          </cell>
          <cell r="M11">
            <v>0</v>
          </cell>
          <cell r="N11">
            <v>0</v>
          </cell>
          <cell r="O11">
            <v>0</v>
          </cell>
          <cell r="P11" t="str">
            <v/>
          </cell>
          <cell r="Q11" t="str">
            <v>C1E0S176A</v>
          </cell>
          <cell r="R11" t="str">
            <v/>
          </cell>
          <cell r="S11" t="str">
            <v>S1</v>
          </cell>
          <cell r="T11" t="str">
            <v>CS01</v>
          </cell>
          <cell r="U11" t="str">
            <v>3008</v>
          </cell>
          <cell r="V11" t="str">
            <v>ZGRH</v>
          </cell>
          <cell r="W11">
            <v>45752</v>
          </cell>
          <cell r="X11">
            <v>0.11</v>
          </cell>
          <cell r="Y11">
            <v>2.0948253000000001</v>
          </cell>
        </row>
        <row r="12">
          <cell r="A12" t="str">
            <v>5VS176A06A0P-R</v>
          </cell>
          <cell r="B12" t="str">
            <v>Option Part-S176A</v>
          </cell>
          <cell r="C12" t="str">
            <v>CV01</v>
          </cell>
          <cell r="D12" t="str">
            <v>B28</v>
          </cell>
          <cell r="E12" t="str">
            <v/>
          </cell>
          <cell r="F12" t="str">
            <v>ZCFT</v>
          </cell>
          <cell r="G12" t="str">
            <v>610004000010000000</v>
          </cell>
          <cell r="H12">
            <v>0</v>
          </cell>
          <cell r="I12">
            <v>1000</v>
          </cell>
          <cell r="J12">
            <v>8903.33</v>
          </cell>
          <cell r="K12">
            <v>9303.2199999999993</v>
          </cell>
          <cell r="L12">
            <v>8979.4500000000007</v>
          </cell>
          <cell r="M12">
            <v>0</v>
          </cell>
          <cell r="N12">
            <v>0</v>
          </cell>
          <cell r="O12">
            <v>0</v>
          </cell>
          <cell r="P12" t="str">
            <v/>
          </cell>
          <cell r="Q12" t="str">
            <v>C1E0S176A</v>
          </cell>
          <cell r="R12" t="str">
            <v/>
          </cell>
          <cell r="S12" t="str">
            <v>S1</v>
          </cell>
          <cell r="T12" t="str">
            <v>CS01</v>
          </cell>
          <cell r="U12" t="str">
            <v>3008</v>
          </cell>
          <cell r="V12" t="str">
            <v>ZGRH</v>
          </cell>
          <cell r="W12">
            <v>45752</v>
          </cell>
          <cell r="X12">
            <v>0.11</v>
          </cell>
          <cell r="Y12">
            <v>9.9671894999999999</v>
          </cell>
        </row>
        <row r="13">
          <cell r="A13" t="str">
            <v>5VS176A07A0P-R</v>
          </cell>
          <cell r="B13" t="str">
            <v>Option Part-S176A</v>
          </cell>
          <cell r="C13" t="str">
            <v>CV01</v>
          </cell>
          <cell r="D13" t="str">
            <v>B28</v>
          </cell>
          <cell r="E13" t="str">
            <v/>
          </cell>
          <cell r="F13" t="str">
            <v>ZCFT</v>
          </cell>
          <cell r="G13" t="str">
            <v>610004000010000000</v>
          </cell>
          <cell r="H13">
            <v>0</v>
          </cell>
          <cell r="I13">
            <v>1000</v>
          </cell>
          <cell r="J13">
            <v>4416.67</v>
          </cell>
          <cell r="K13">
            <v>12873.85</v>
          </cell>
          <cell r="L13">
            <v>12758.99</v>
          </cell>
          <cell r="M13">
            <v>0</v>
          </cell>
          <cell r="N13">
            <v>0</v>
          </cell>
          <cell r="O13">
            <v>0</v>
          </cell>
          <cell r="P13" t="str">
            <v/>
          </cell>
          <cell r="Q13" t="str">
            <v>C1E0S176A</v>
          </cell>
          <cell r="R13" t="str">
            <v/>
          </cell>
          <cell r="S13" t="str">
            <v>S1</v>
          </cell>
          <cell r="T13" t="str">
            <v>CS01</v>
          </cell>
          <cell r="U13" t="str">
            <v>3008</v>
          </cell>
          <cell r="V13" t="str">
            <v>ZGRH</v>
          </cell>
          <cell r="W13">
            <v>45752</v>
          </cell>
          <cell r="X13">
            <v>0.11</v>
          </cell>
          <cell r="Y13">
            <v>14.1624789</v>
          </cell>
        </row>
        <row r="14">
          <cell r="A14" t="str">
            <v>5VS176A08A0P-R</v>
          </cell>
          <cell r="B14" t="str">
            <v>Option Part-S176A-ASSY,MECH,CC,BASE,R660</v>
          </cell>
          <cell r="C14" t="str">
            <v>CV01</v>
          </cell>
          <cell r="D14" t="str">
            <v>B28</v>
          </cell>
          <cell r="E14" t="str">
            <v/>
          </cell>
          <cell r="F14" t="str">
            <v>ZCFT</v>
          </cell>
          <cell r="G14" t="str">
            <v>610004000010000000</v>
          </cell>
          <cell r="H14">
            <v>0</v>
          </cell>
          <cell r="I14">
            <v>1000</v>
          </cell>
          <cell r="J14">
            <v>12006.67</v>
          </cell>
          <cell r="K14">
            <v>12269.22</v>
          </cell>
          <cell r="L14">
            <v>11905.91</v>
          </cell>
          <cell r="M14">
            <v>0</v>
          </cell>
          <cell r="N14">
            <v>0</v>
          </cell>
          <cell r="O14">
            <v>0</v>
          </cell>
          <cell r="P14" t="str">
            <v/>
          </cell>
          <cell r="Q14" t="str">
            <v>C1E0S176A</v>
          </cell>
          <cell r="R14" t="str">
            <v/>
          </cell>
          <cell r="S14" t="str">
            <v>S1</v>
          </cell>
          <cell r="T14" t="str">
            <v>CS01</v>
          </cell>
          <cell r="U14" t="str">
            <v>3008</v>
          </cell>
          <cell r="V14" t="str">
            <v>ZGRH</v>
          </cell>
          <cell r="W14">
            <v>45752</v>
          </cell>
          <cell r="X14">
            <v>0.11</v>
          </cell>
          <cell r="Y14">
            <v>13.215560100000001</v>
          </cell>
        </row>
        <row r="15">
          <cell r="A15" t="str">
            <v>5VS176A09A0P-R</v>
          </cell>
          <cell r="B15" t="str">
            <v>Option Part-S176A-CVR,FAN CAGE,CABLE</v>
          </cell>
          <cell r="C15" t="str">
            <v>CV01</v>
          </cell>
          <cell r="D15" t="str">
            <v>B28</v>
          </cell>
          <cell r="E15" t="str">
            <v/>
          </cell>
          <cell r="F15" t="str">
            <v>ZCFT</v>
          </cell>
          <cell r="G15" t="str">
            <v>610004000010000000</v>
          </cell>
          <cell r="H15">
            <v>0</v>
          </cell>
          <cell r="I15">
            <v>1000</v>
          </cell>
          <cell r="J15">
            <v>61.83</v>
          </cell>
          <cell r="K15">
            <v>91.93</v>
          </cell>
          <cell r="L15">
            <v>66.77</v>
          </cell>
          <cell r="M15">
            <v>0</v>
          </cell>
          <cell r="N15">
            <v>0</v>
          </cell>
          <cell r="O15">
            <v>0</v>
          </cell>
          <cell r="P15" t="str">
            <v/>
          </cell>
          <cell r="Q15" t="str">
            <v>C1E0S176A</v>
          </cell>
          <cell r="R15" t="str">
            <v/>
          </cell>
          <cell r="S15" t="str">
            <v/>
          </cell>
          <cell r="T15" t="str">
            <v/>
          </cell>
          <cell r="U15" t="str">
            <v>7930</v>
          </cell>
          <cell r="V15" t="str">
            <v>ZGFT</v>
          </cell>
          <cell r="W15">
            <v>45752</v>
          </cell>
          <cell r="X15">
            <v>0.11</v>
          </cell>
          <cell r="Y15">
            <v>7.4114700000000006E-2</v>
          </cell>
        </row>
        <row r="16">
          <cell r="A16" t="str">
            <v>5VS176A10A0P-R</v>
          </cell>
          <cell r="B16" t="str">
            <v>Option Part-S176A</v>
          </cell>
          <cell r="C16" t="str">
            <v>CV01</v>
          </cell>
          <cell r="D16" t="str">
            <v>B28</v>
          </cell>
          <cell r="E16" t="str">
            <v/>
          </cell>
          <cell r="F16" t="str">
            <v>ZCFT</v>
          </cell>
          <cell r="G16" t="str">
            <v>610004000010000000</v>
          </cell>
          <cell r="H16">
            <v>0</v>
          </cell>
          <cell r="I16">
            <v>1000</v>
          </cell>
          <cell r="J16">
            <v>85.59</v>
          </cell>
          <cell r="K16">
            <v>74.040000000000006</v>
          </cell>
          <cell r="L16">
            <v>50.95</v>
          </cell>
          <cell r="M16">
            <v>0</v>
          </cell>
          <cell r="N16">
            <v>0</v>
          </cell>
          <cell r="O16">
            <v>0</v>
          </cell>
          <cell r="P16" t="str">
            <v/>
          </cell>
          <cell r="Q16" t="str">
            <v>C1E0S176A</v>
          </cell>
          <cell r="R16" t="str">
            <v/>
          </cell>
          <cell r="S16" t="str">
            <v/>
          </cell>
          <cell r="T16" t="str">
            <v/>
          </cell>
          <cell r="U16" t="str">
            <v>7930</v>
          </cell>
          <cell r="V16" t="str">
            <v>ZGFT</v>
          </cell>
          <cell r="W16">
            <v>45752</v>
          </cell>
          <cell r="X16">
            <v>0.11</v>
          </cell>
          <cell r="Y16">
            <v>5.6554500000000008E-2</v>
          </cell>
        </row>
        <row r="17">
          <cell r="A17" t="str">
            <v>5VS176A11A0P-R</v>
          </cell>
          <cell r="B17" t="str">
            <v>Option Part-S176A-BRKT,TOP,CVR,LF,1U,15G</v>
          </cell>
          <cell r="C17" t="str">
            <v>CV01</v>
          </cell>
          <cell r="D17" t="str">
            <v>B28</v>
          </cell>
          <cell r="E17" t="str">
            <v/>
          </cell>
          <cell r="F17" t="str">
            <v>ZCFT</v>
          </cell>
          <cell r="G17" t="str">
            <v>610004000010000000</v>
          </cell>
          <cell r="H17">
            <v>0</v>
          </cell>
          <cell r="I17">
            <v>1000</v>
          </cell>
          <cell r="J17">
            <v>78.23</v>
          </cell>
          <cell r="K17">
            <v>67.56</v>
          </cell>
          <cell r="L17">
            <v>44.98</v>
          </cell>
          <cell r="M17">
            <v>0</v>
          </cell>
          <cell r="N17">
            <v>0</v>
          </cell>
          <cell r="O17">
            <v>0</v>
          </cell>
          <cell r="P17" t="str">
            <v/>
          </cell>
          <cell r="Q17" t="str">
            <v>C1E0S176A</v>
          </cell>
          <cell r="R17" t="str">
            <v/>
          </cell>
          <cell r="S17" t="str">
            <v/>
          </cell>
          <cell r="T17" t="str">
            <v/>
          </cell>
          <cell r="U17" t="str">
            <v>7930</v>
          </cell>
          <cell r="V17" t="str">
            <v>ZGFT</v>
          </cell>
          <cell r="W17">
            <v>45752</v>
          </cell>
          <cell r="X17">
            <v>0.11</v>
          </cell>
          <cell r="Y17">
            <v>4.9927800000000001E-2</v>
          </cell>
        </row>
        <row r="18">
          <cell r="A18" t="str">
            <v>5VS176A12A0P-R</v>
          </cell>
          <cell r="B18" t="str">
            <v>Option Part-S176A-BRKT,TOP,CVR,RT,1U,15G</v>
          </cell>
          <cell r="C18" t="str">
            <v>CV01</v>
          </cell>
          <cell r="D18" t="str">
            <v>B28</v>
          </cell>
          <cell r="E18" t="str">
            <v/>
          </cell>
          <cell r="F18" t="str">
            <v>ZCFT</v>
          </cell>
          <cell r="G18" t="str">
            <v>610004000010000000</v>
          </cell>
          <cell r="H18">
            <v>0</v>
          </cell>
          <cell r="I18">
            <v>1000</v>
          </cell>
          <cell r="J18">
            <v>78.239999999999995</v>
          </cell>
          <cell r="K18">
            <v>67.56</v>
          </cell>
          <cell r="L18">
            <v>44.98</v>
          </cell>
          <cell r="M18">
            <v>0</v>
          </cell>
          <cell r="N18">
            <v>0</v>
          </cell>
          <cell r="O18">
            <v>0</v>
          </cell>
          <cell r="P18" t="str">
            <v/>
          </cell>
          <cell r="Q18" t="str">
            <v>C1E0S176A</v>
          </cell>
          <cell r="R18" t="str">
            <v/>
          </cell>
          <cell r="S18" t="str">
            <v/>
          </cell>
          <cell r="T18" t="str">
            <v/>
          </cell>
          <cell r="U18" t="str">
            <v>7930</v>
          </cell>
          <cell r="V18" t="str">
            <v>ZGFT</v>
          </cell>
          <cell r="W18">
            <v>45752</v>
          </cell>
          <cell r="X18">
            <v>0.11</v>
          </cell>
          <cell r="Y18">
            <v>4.9927800000000001E-2</v>
          </cell>
        </row>
        <row r="19">
          <cell r="A19" t="str">
            <v>5VS176A13A0P-R</v>
          </cell>
          <cell r="B19" t="str">
            <v>Option Part-S176A</v>
          </cell>
          <cell r="C19" t="str">
            <v>CV01</v>
          </cell>
          <cell r="D19" t="str">
            <v>B28</v>
          </cell>
          <cell r="E19" t="str">
            <v/>
          </cell>
          <cell r="F19" t="str">
            <v>ZCFT</v>
          </cell>
          <cell r="G19" t="str">
            <v>610004000010000000</v>
          </cell>
          <cell r="H19">
            <v>0</v>
          </cell>
          <cell r="I19">
            <v>1000</v>
          </cell>
          <cell r="J19">
            <v>15088.64</v>
          </cell>
          <cell r="K19">
            <v>17677.21</v>
          </cell>
          <cell r="L19">
            <v>15351.56</v>
          </cell>
          <cell r="M19">
            <v>0</v>
          </cell>
          <cell r="N19">
            <v>0</v>
          </cell>
          <cell r="O19">
            <v>0</v>
          </cell>
          <cell r="P19" t="str">
            <v/>
          </cell>
          <cell r="Q19" t="str">
            <v>C1E0S176A</v>
          </cell>
          <cell r="R19" t="str">
            <v/>
          </cell>
          <cell r="S19" t="str">
            <v/>
          </cell>
          <cell r="T19" t="str">
            <v/>
          </cell>
          <cell r="U19" t="str">
            <v>7930</v>
          </cell>
          <cell r="V19" t="str">
            <v>ZGFT</v>
          </cell>
          <cell r="W19">
            <v>45752</v>
          </cell>
          <cell r="X19">
            <v>0.11</v>
          </cell>
          <cell r="Y19">
            <v>17.040231600000002</v>
          </cell>
        </row>
        <row r="20">
          <cell r="A20" t="str">
            <v>5VS176A14A0P-R</v>
          </cell>
          <cell r="B20" t="str">
            <v>ption Part-S176A</v>
          </cell>
          <cell r="C20" t="str">
            <v>CV01</v>
          </cell>
          <cell r="D20" t="str">
            <v>B28</v>
          </cell>
          <cell r="E20" t="str">
            <v/>
          </cell>
          <cell r="F20" t="str">
            <v>ZCFT</v>
          </cell>
          <cell r="G20" t="str">
            <v>610004000010000000</v>
          </cell>
          <cell r="H20">
            <v>0</v>
          </cell>
          <cell r="I20">
            <v>1000</v>
          </cell>
          <cell r="J20">
            <v>11217.84</v>
          </cell>
          <cell r="K20">
            <v>16935.63</v>
          </cell>
          <cell r="L20">
            <v>14674.23</v>
          </cell>
          <cell r="M20">
            <v>0</v>
          </cell>
          <cell r="N20">
            <v>0</v>
          </cell>
          <cell r="O20">
            <v>0</v>
          </cell>
          <cell r="P20" t="str">
            <v/>
          </cell>
          <cell r="Q20" t="str">
            <v>C1E0S176A</v>
          </cell>
          <cell r="R20" t="str">
            <v/>
          </cell>
          <cell r="S20" t="str">
            <v/>
          </cell>
          <cell r="T20" t="str">
            <v/>
          </cell>
          <cell r="U20" t="str">
            <v>7930</v>
          </cell>
          <cell r="V20" t="str">
            <v>ZGFT</v>
          </cell>
          <cell r="W20">
            <v>45752</v>
          </cell>
          <cell r="X20">
            <v>0.11</v>
          </cell>
          <cell r="Y20">
            <v>16.288395300000001</v>
          </cell>
        </row>
        <row r="21">
          <cell r="A21" t="str">
            <v>5VS176A15A0P-R</v>
          </cell>
          <cell r="B21" t="str">
            <v>Option Part-S176A</v>
          </cell>
          <cell r="C21" t="str">
            <v>CV01</v>
          </cell>
          <cell r="D21" t="str">
            <v>B28</v>
          </cell>
          <cell r="E21" t="str">
            <v/>
          </cell>
          <cell r="F21" t="str">
            <v>ZCFT</v>
          </cell>
          <cell r="G21" t="str">
            <v>610004000010000000</v>
          </cell>
          <cell r="H21">
            <v>0</v>
          </cell>
          <cell r="I21">
            <v>1000</v>
          </cell>
          <cell r="J21">
            <v>637.69000000000005</v>
          </cell>
          <cell r="K21">
            <v>924.37</v>
          </cell>
          <cell r="L21">
            <v>891.87</v>
          </cell>
          <cell r="M21">
            <v>0</v>
          </cell>
          <cell r="N21">
            <v>0</v>
          </cell>
          <cell r="O21">
            <v>0</v>
          </cell>
          <cell r="P21" t="str">
            <v/>
          </cell>
          <cell r="Q21" t="str">
            <v>C1E0S176A</v>
          </cell>
          <cell r="R21" t="str">
            <v/>
          </cell>
          <cell r="S21" t="str">
            <v/>
          </cell>
          <cell r="T21" t="str">
            <v/>
          </cell>
          <cell r="U21" t="str">
            <v>7930</v>
          </cell>
          <cell r="V21" t="str">
            <v>ZGFT</v>
          </cell>
          <cell r="W21">
            <v>45752</v>
          </cell>
          <cell r="X21">
            <v>0.11</v>
          </cell>
          <cell r="Y21">
            <v>0.98997570000000013</v>
          </cell>
        </row>
        <row r="22">
          <cell r="A22" t="str">
            <v>5VS176A16A0P-R</v>
          </cell>
          <cell r="B22" t="str">
            <v>Option Part-S176A</v>
          </cell>
          <cell r="C22" t="str">
            <v>CV01</v>
          </cell>
          <cell r="D22" t="str">
            <v>B28</v>
          </cell>
          <cell r="E22" t="str">
            <v/>
          </cell>
          <cell r="F22" t="str">
            <v>ZCFT</v>
          </cell>
          <cell r="G22" t="str">
            <v>610004000010000000</v>
          </cell>
          <cell r="H22">
            <v>0</v>
          </cell>
          <cell r="I22">
            <v>1000</v>
          </cell>
          <cell r="J22">
            <v>845.77</v>
          </cell>
          <cell r="K22">
            <v>919.9</v>
          </cell>
          <cell r="L22">
            <v>857.2</v>
          </cell>
          <cell r="M22">
            <v>0</v>
          </cell>
          <cell r="N22">
            <v>2743.04</v>
          </cell>
          <cell r="O22">
            <v>3200</v>
          </cell>
          <cell r="P22" t="str">
            <v/>
          </cell>
          <cell r="Q22" t="str">
            <v>C1E0S176A</v>
          </cell>
          <cell r="R22" t="str">
            <v/>
          </cell>
          <cell r="S22" t="str">
            <v/>
          </cell>
          <cell r="T22" t="str">
            <v/>
          </cell>
          <cell r="U22" t="str">
            <v>7930</v>
          </cell>
          <cell r="V22" t="str">
            <v>ZGFT</v>
          </cell>
          <cell r="W22">
            <v>45752</v>
          </cell>
          <cell r="X22">
            <v>0.11</v>
          </cell>
          <cell r="Y22">
            <v>0.95149200000000012</v>
          </cell>
        </row>
        <row r="23">
          <cell r="A23" t="str">
            <v>5VS176A17A0P-R</v>
          </cell>
          <cell r="B23" t="str">
            <v>Option Part-S176A</v>
          </cell>
          <cell r="C23" t="str">
            <v>CV01</v>
          </cell>
          <cell r="D23" t="str">
            <v>B28</v>
          </cell>
          <cell r="E23" t="str">
            <v/>
          </cell>
          <cell r="F23" t="str">
            <v>ZCFT</v>
          </cell>
          <cell r="G23" t="str">
            <v>610004000010000000</v>
          </cell>
          <cell r="H23">
            <v>0</v>
          </cell>
          <cell r="I23">
            <v>1000</v>
          </cell>
          <cell r="J23">
            <v>798.73</v>
          </cell>
          <cell r="K23">
            <v>911.25</v>
          </cell>
          <cell r="L23">
            <v>848.55</v>
          </cell>
          <cell r="M23">
            <v>0</v>
          </cell>
          <cell r="N23">
            <v>5539.33</v>
          </cell>
          <cell r="O23">
            <v>6528</v>
          </cell>
          <cell r="P23" t="str">
            <v/>
          </cell>
          <cell r="Q23" t="str">
            <v>C1E0S176A</v>
          </cell>
          <cell r="R23" t="str">
            <v/>
          </cell>
          <cell r="S23" t="str">
            <v/>
          </cell>
          <cell r="T23" t="str">
            <v/>
          </cell>
          <cell r="U23" t="str">
            <v>7930</v>
          </cell>
          <cell r="V23" t="str">
            <v>ZGFT</v>
          </cell>
          <cell r="W23">
            <v>45752</v>
          </cell>
          <cell r="X23">
            <v>0.11</v>
          </cell>
          <cell r="Y23">
            <v>0.94189049999999996</v>
          </cell>
        </row>
        <row r="24">
          <cell r="A24" t="str">
            <v>5VS176A18A0P-R</v>
          </cell>
          <cell r="B24" t="str">
            <v>Option Part-S176A</v>
          </cell>
          <cell r="C24" t="str">
            <v>CV01</v>
          </cell>
          <cell r="D24" t="str">
            <v>B28</v>
          </cell>
          <cell r="E24" t="str">
            <v/>
          </cell>
          <cell r="F24" t="str">
            <v>ZCFT</v>
          </cell>
          <cell r="G24" t="str">
            <v>610004000010000000</v>
          </cell>
          <cell r="H24">
            <v>0</v>
          </cell>
          <cell r="I24">
            <v>1000</v>
          </cell>
          <cell r="J24">
            <v>834.9</v>
          </cell>
          <cell r="K24">
            <v>919.9</v>
          </cell>
          <cell r="L24">
            <v>857.2</v>
          </cell>
          <cell r="M24">
            <v>0</v>
          </cell>
          <cell r="N24">
            <v>2633.32</v>
          </cell>
          <cell r="O24">
            <v>3072</v>
          </cell>
          <cell r="P24" t="str">
            <v/>
          </cell>
          <cell r="Q24" t="str">
            <v>C1E0S176A</v>
          </cell>
          <cell r="R24" t="str">
            <v/>
          </cell>
          <cell r="S24" t="str">
            <v/>
          </cell>
          <cell r="T24" t="str">
            <v/>
          </cell>
          <cell r="U24" t="str">
            <v>7930</v>
          </cell>
          <cell r="V24" t="str">
            <v>ZGFT</v>
          </cell>
          <cell r="W24">
            <v>45752</v>
          </cell>
          <cell r="X24">
            <v>0.11</v>
          </cell>
          <cell r="Y24">
            <v>0.95149200000000012</v>
          </cell>
        </row>
        <row r="25">
          <cell r="A25" t="str">
            <v>5VS176A19A0P-R</v>
          </cell>
          <cell r="B25" t="str">
            <v>Option Part-S176A</v>
          </cell>
          <cell r="C25" t="str">
            <v>CV01</v>
          </cell>
          <cell r="D25" t="str">
            <v>B28</v>
          </cell>
          <cell r="E25" t="str">
            <v/>
          </cell>
          <cell r="F25" t="str">
            <v>ZCFT</v>
          </cell>
          <cell r="G25" t="str">
            <v>610004000010000000</v>
          </cell>
          <cell r="H25">
            <v>0</v>
          </cell>
          <cell r="I25">
            <v>1000</v>
          </cell>
          <cell r="J25">
            <v>1153.57</v>
          </cell>
          <cell r="K25">
            <v>919.9</v>
          </cell>
          <cell r="L25">
            <v>857.2</v>
          </cell>
          <cell r="M25">
            <v>0</v>
          </cell>
          <cell r="N25">
            <v>2633.32</v>
          </cell>
          <cell r="O25">
            <v>3072</v>
          </cell>
          <cell r="P25" t="str">
            <v/>
          </cell>
          <cell r="Q25" t="str">
            <v>C1E0S176A</v>
          </cell>
          <cell r="R25" t="str">
            <v/>
          </cell>
          <cell r="S25" t="str">
            <v/>
          </cell>
          <cell r="T25" t="str">
            <v/>
          </cell>
          <cell r="U25" t="str">
            <v>7930</v>
          </cell>
          <cell r="V25" t="str">
            <v>ZGFT</v>
          </cell>
          <cell r="W25">
            <v>45752</v>
          </cell>
          <cell r="X25">
            <v>0.11</v>
          </cell>
          <cell r="Y25">
            <v>0.95149200000000012</v>
          </cell>
        </row>
        <row r="26">
          <cell r="A26" t="str">
            <v>5VS176A20A0P-R</v>
          </cell>
          <cell r="B26" t="str">
            <v>Option Part-S176A-BTN,PWR,RT,FIO,1U,16G</v>
          </cell>
          <cell r="C26" t="str">
            <v>CV01</v>
          </cell>
          <cell r="D26" t="str">
            <v>B28</v>
          </cell>
          <cell r="E26" t="str">
            <v/>
          </cell>
          <cell r="F26" t="str">
            <v>ZCFT</v>
          </cell>
          <cell r="G26" t="str">
            <v>610004000010000000</v>
          </cell>
          <cell r="H26">
            <v>0</v>
          </cell>
          <cell r="I26">
            <v>1000</v>
          </cell>
          <cell r="J26">
            <v>119.09</v>
          </cell>
          <cell r="K26">
            <v>169.58</v>
          </cell>
          <cell r="L26">
            <v>110.7</v>
          </cell>
          <cell r="M26">
            <v>0</v>
          </cell>
          <cell r="N26">
            <v>708.48</v>
          </cell>
          <cell r="O26">
            <v>6400</v>
          </cell>
          <cell r="P26" t="str">
            <v/>
          </cell>
          <cell r="Q26" t="str">
            <v>C1E0S176A</v>
          </cell>
          <cell r="R26" t="str">
            <v/>
          </cell>
          <cell r="S26" t="str">
            <v/>
          </cell>
          <cell r="T26" t="str">
            <v/>
          </cell>
          <cell r="U26" t="str">
            <v>7930</v>
          </cell>
          <cell r="V26" t="str">
            <v>ZGFT</v>
          </cell>
          <cell r="W26">
            <v>45752</v>
          </cell>
          <cell r="X26">
            <v>0.11</v>
          </cell>
          <cell r="Y26">
            <v>0.12287700000000001</v>
          </cell>
        </row>
        <row r="27">
          <cell r="A27" t="str">
            <v>5VS260A01A0P-R</v>
          </cell>
          <cell r="B27" t="str">
            <v>Option Part-S260A-137-BAR-CLIP</v>
          </cell>
          <cell r="C27" t="str">
            <v>CV01</v>
          </cell>
          <cell r="D27" t="str">
            <v>B28</v>
          </cell>
          <cell r="E27" t="str">
            <v/>
          </cell>
          <cell r="F27" t="str">
            <v>ZCFT</v>
          </cell>
          <cell r="G27" t="str">
            <v>610004000010000000</v>
          </cell>
          <cell r="H27">
            <v>0</v>
          </cell>
          <cell r="I27">
            <v>1000</v>
          </cell>
          <cell r="J27">
            <v>0</v>
          </cell>
          <cell r="K27">
            <v>262.70999999999998</v>
          </cell>
          <cell r="L27">
            <v>264.02</v>
          </cell>
          <cell r="M27">
            <v>0</v>
          </cell>
          <cell r="N27">
            <v>0</v>
          </cell>
          <cell r="O27">
            <v>0</v>
          </cell>
          <cell r="P27" t="str">
            <v/>
          </cell>
          <cell r="Q27" t="str">
            <v>C1E0S260A</v>
          </cell>
          <cell r="R27" t="str">
            <v/>
          </cell>
          <cell r="S27" t="str">
            <v/>
          </cell>
          <cell r="T27" t="str">
            <v/>
          </cell>
          <cell r="U27" t="str">
            <v>7930</v>
          </cell>
          <cell r="V27" t="str">
            <v>ZGFT</v>
          </cell>
          <cell r="W27">
            <v>45752</v>
          </cell>
          <cell r="X27">
            <v>0.11</v>
          </cell>
          <cell r="Y27">
            <v>0.29306219999999999</v>
          </cell>
        </row>
        <row r="28">
          <cell r="A28" t="str">
            <v>5VS260A02A0P-R</v>
          </cell>
          <cell r="B28" t="str">
            <v>Option Part-S260A-9-Bulk-Sea-Halogen</v>
          </cell>
          <cell r="C28" t="str">
            <v>CV01</v>
          </cell>
          <cell r="D28" t="str">
            <v>B28</v>
          </cell>
          <cell r="E28" t="str">
            <v/>
          </cell>
          <cell r="F28" t="str">
            <v>ZCFT</v>
          </cell>
          <cell r="G28" t="str">
            <v>610004000010000000</v>
          </cell>
          <cell r="H28">
            <v>0</v>
          </cell>
          <cell r="I28">
            <v>1000</v>
          </cell>
          <cell r="J28">
            <v>0</v>
          </cell>
          <cell r="K28">
            <v>339.49</v>
          </cell>
          <cell r="L28">
            <v>369.69</v>
          </cell>
          <cell r="M28">
            <v>0</v>
          </cell>
          <cell r="N28">
            <v>0</v>
          </cell>
          <cell r="O28">
            <v>0</v>
          </cell>
          <cell r="P28" t="str">
            <v/>
          </cell>
          <cell r="Q28" t="str">
            <v>C1E0S260A</v>
          </cell>
          <cell r="R28" t="str">
            <v/>
          </cell>
          <cell r="S28" t="str">
            <v/>
          </cell>
          <cell r="T28" t="str">
            <v/>
          </cell>
          <cell r="U28" t="str">
            <v>7930</v>
          </cell>
          <cell r="V28" t="str">
            <v>ZGFT</v>
          </cell>
          <cell r="W28">
            <v>45752</v>
          </cell>
          <cell r="X28">
            <v>0.11</v>
          </cell>
          <cell r="Y28">
            <v>0.41035590000000005</v>
          </cell>
        </row>
        <row r="29">
          <cell r="A29" t="str">
            <v>90201-000540A02D</v>
          </cell>
          <cell r="B29" t="str">
            <v>FG,SK3823_HIS,105K,DE,#GC,LOGITECH,USB</v>
          </cell>
          <cell r="C29" t="str">
            <v>4270</v>
          </cell>
          <cell r="D29" t="str">
            <v>701</v>
          </cell>
          <cell r="E29" t="str">
            <v/>
          </cell>
          <cell r="F29" t="str">
            <v>ZGFT</v>
          </cell>
          <cell r="G29" t="str">
            <v>OCS  90201</v>
          </cell>
          <cell r="H29">
            <v>0</v>
          </cell>
          <cell r="I29">
            <v>1000</v>
          </cell>
          <cell r="J29">
            <v>3132.97</v>
          </cell>
          <cell r="K29">
            <v>3135.76</v>
          </cell>
          <cell r="L29">
            <v>3162.73</v>
          </cell>
          <cell r="M29">
            <v>0</v>
          </cell>
          <cell r="N29">
            <v>0</v>
          </cell>
          <cell r="O29">
            <v>0</v>
          </cell>
          <cell r="P29" t="str">
            <v/>
          </cell>
          <cell r="Q29" t="str">
            <v>SK3823</v>
          </cell>
          <cell r="R29" t="str">
            <v/>
          </cell>
          <cell r="S29" t="str">
            <v/>
          </cell>
          <cell r="T29" t="str">
            <v/>
          </cell>
          <cell r="U29" t="str">
            <v>7920</v>
          </cell>
          <cell r="V29" t="str">
            <v>ZGFT</v>
          </cell>
          <cell r="W29">
            <v>45748</v>
          </cell>
          <cell r="X29">
            <v>0.11</v>
          </cell>
          <cell r="Y29">
            <v>3.5106303000000003</v>
          </cell>
        </row>
        <row r="30">
          <cell r="A30" t="str">
            <v>90201-000540A040</v>
          </cell>
          <cell r="B30" t="str">
            <v>FG,SK3823_HIS,107K,BR,#GC,LOGITECH,USB</v>
          </cell>
          <cell r="C30" t="str">
            <v>4270</v>
          </cell>
          <cell r="D30" t="str">
            <v>701</v>
          </cell>
          <cell r="E30" t="str">
            <v/>
          </cell>
          <cell r="F30" t="str">
            <v>ZGFT</v>
          </cell>
          <cell r="G30" t="str">
            <v>OCS  90201</v>
          </cell>
          <cell r="H30">
            <v>0</v>
          </cell>
          <cell r="I30">
            <v>1000</v>
          </cell>
          <cell r="J30">
            <v>3190.99</v>
          </cell>
          <cell r="K30">
            <v>3164.89</v>
          </cell>
          <cell r="L30">
            <v>3195.32</v>
          </cell>
          <cell r="M30">
            <v>0</v>
          </cell>
          <cell r="N30">
            <v>8589.02</v>
          </cell>
          <cell r="O30">
            <v>2688</v>
          </cell>
          <cell r="P30" t="str">
            <v/>
          </cell>
          <cell r="Q30" t="str">
            <v>SK3823</v>
          </cell>
          <cell r="R30" t="str">
            <v/>
          </cell>
          <cell r="S30" t="str">
            <v/>
          </cell>
          <cell r="T30" t="str">
            <v/>
          </cell>
          <cell r="U30" t="str">
            <v>7920</v>
          </cell>
          <cell r="V30" t="str">
            <v>ZGFT</v>
          </cell>
          <cell r="W30">
            <v>45748</v>
          </cell>
          <cell r="X30">
            <v>0.11</v>
          </cell>
          <cell r="Y30">
            <v>3.5468052000000005</v>
          </cell>
        </row>
        <row r="31">
          <cell r="A31" t="str">
            <v>90201-000540A0XU</v>
          </cell>
          <cell r="B31" t="str">
            <v>FG,SK3823_HIS,104K,US,#GC,LOGITECH</v>
          </cell>
          <cell r="C31" t="str">
            <v>4270</v>
          </cell>
          <cell r="D31" t="str">
            <v>701</v>
          </cell>
          <cell r="E31" t="str">
            <v/>
          </cell>
          <cell r="F31" t="str">
            <v>ZGFT</v>
          </cell>
          <cell r="G31" t="str">
            <v>OCS  90201</v>
          </cell>
          <cell r="H31">
            <v>0</v>
          </cell>
          <cell r="I31">
            <v>1000</v>
          </cell>
          <cell r="J31">
            <v>3143.15</v>
          </cell>
          <cell r="K31">
            <v>3155.55</v>
          </cell>
          <cell r="L31">
            <v>3182.52</v>
          </cell>
          <cell r="M31">
            <v>0</v>
          </cell>
          <cell r="N31">
            <v>233157.78</v>
          </cell>
          <cell r="O31">
            <v>73262</v>
          </cell>
          <cell r="P31" t="str">
            <v/>
          </cell>
          <cell r="Q31" t="str">
            <v>SK3823</v>
          </cell>
          <cell r="R31" t="str">
            <v/>
          </cell>
          <cell r="S31" t="str">
            <v/>
          </cell>
          <cell r="T31" t="str">
            <v/>
          </cell>
          <cell r="U31" t="str">
            <v>7920</v>
          </cell>
          <cell r="V31" t="str">
            <v>ZGFT</v>
          </cell>
          <cell r="W31">
            <v>45748</v>
          </cell>
          <cell r="X31">
            <v>0.11</v>
          </cell>
          <cell r="Y31">
            <v>3.5325972000000001</v>
          </cell>
        </row>
        <row r="32">
          <cell r="A32" t="str">
            <v>90201-000550A023</v>
          </cell>
          <cell r="B32" t="str">
            <v>FG,SK8123 U_IPS,106K,#NJ,CAN/FR,1TT47</v>
          </cell>
          <cell r="C32" t="str">
            <v>4270</v>
          </cell>
          <cell r="D32" t="str">
            <v>701</v>
          </cell>
          <cell r="E32" t="str">
            <v/>
          </cell>
          <cell r="F32" t="str">
            <v>ZGFT</v>
          </cell>
          <cell r="G32" t="str">
            <v>OCS  90201</v>
          </cell>
          <cell r="H32">
            <v>0</v>
          </cell>
          <cell r="I32">
            <v>1000</v>
          </cell>
          <cell r="J32">
            <v>2535.2399999999998</v>
          </cell>
          <cell r="K32">
            <v>2709.38</v>
          </cell>
          <cell r="L32">
            <v>2799.58</v>
          </cell>
          <cell r="M32">
            <v>0</v>
          </cell>
          <cell r="N32">
            <v>2239.67</v>
          </cell>
          <cell r="O32">
            <v>800</v>
          </cell>
          <cell r="P32" t="str">
            <v/>
          </cell>
          <cell r="Q32" t="str">
            <v>SK8123 U</v>
          </cell>
          <cell r="R32" t="str">
            <v/>
          </cell>
          <cell r="S32" t="str">
            <v/>
          </cell>
          <cell r="T32" t="str">
            <v/>
          </cell>
          <cell r="U32" t="str">
            <v>7920</v>
          </cell>
          <cell r="V32" t="str">
            <v>ZGFT</v>
          </cell>
          <cell r="W32">
            <v>45748</v>
          </cell>
          <cell r="X32">
            <v>0.11</v>
          </cell>
          <cell r="Y32">
            <v>3.1075338000000001</v>
          </cell>
        </row>
        <row r="33">
          <cell r="A33" t="str">
            <v>90201-000550A029</v>
          </cell>
          <cell r="B33" t="str">
            <v>FG,SK8123 U_IPS,106K,#NJ,Latin-American</v>
          </cell>
          <cell r="C33" t="str">
            <v>4270</v>
          </cell>
          <cell r="D33" t="str">
            <v>701</v>
          </cell>
          <cell r="E33" t="str">
            <v/>
          </cell>
          <cell r="F33" t="str">
            <v>ZGFT</v>
          </cell>
          <cell r="G33" t="str">
            <v>OCS  90201</v>
          </cell>
          <cell r="H33">
            <v>0</v>
          </cell>
          <cell r="I33">
            <v>1000</v>
          </cell>
          <cell r="J33">
            <v>2320.85</v>
          </cell>
          <cell r="K33">
            <v>2735.38</v>
          </cell>
          <cell r="L33">
            <v>3020.21</v>
          </cell>
          <cell r="M33">
            <v>0</v>
          </cell>
          <cell r="N33">
            <v>12080.84</v>
          </cell>
          <cell r="O33">
            <v>4000</v>
          </cell>
          <cell r="P33" t="str">
            <v/>
          </cell>
          <cell r="Q33" t="str">
            <v>SK8123 U</v>
          </cell>
          <cell r="R33" t="str">
            <v/>
          </cell>
          <cell r="S33" t="str">
            <v/>
          </cell>
          <cell r="T33" t="str">
            <v/>
          </cell>
          <cell r="U33" t="str">
            <v>7920</v>
          </cell>
          <cell r="V33" t="str">
            <v>ZGFT</v>
          </cell>
          <cell r="W33">
            <v>45748</v>
          </cell>
          <cell r="X33">
            <v>0.11</v>
          </cell>
          <cell r="Y33">
            <v>3.3524331000000003</v>
          </cell>
        </row>
        <row r="34">
          <cell r="A34" t="str">
            <v>90201-000550A087</v>
          </cell>
          <cell r="B34" t="str">
            <v>FG,SK8123 U_IPS,106K,#NJ</v>
          </cell>
          <cell r="C34" t="str">
            <v>4270</v>
          </cell>
          <cell r="D34" t="str">
            <v>701</v>
          </cell>
          <cell r="E34" t="str">
            <v/>
          </cell>
          <cell r="F34" t="str">
            <v>ZGFT</v>
          </cell>
          <cell r="G34" t="str">
            <v>OCS  90201</v>
          </cell>
          <cell r="H34">
            <v>0</v>
          </cell>
          <cell r="I34">
            <v>1000</v>
          </cell>
          <cell r="J34">
            <v>2994.2</v>
          </cell>
          <cell r="K34">
            <v>2709.38</v>
          </cell>
          <cell r="L34">
            <v>2994.21</v>
          </cell>
          <cell r="M34">
            <v>0</v>
          </cell>
          <cell r="N34">
            <v>0</v>
          </cell>
          <cell r="O34">
            <v>0</v>
          </cell>
          <cell r="P34" t="str">
            <v/>
          </cell>
          <cell r="Q34" t="str">
            <v>SK8123 U</v>
          </cell>
          <cell r="R34" t="str">
            <v/>
          </cell>
          <cell r="S34" t="str">
            <v/>
          </cell>
          <cell r="T34" t="str">
            <v/>
          </cell>
          <cell r="U34" t="str">
            <v>7920</v>
          </cell>
          <cell r="V34" t="str">
            <v>ZGFT</v>
          </cell>
          <cell r="W34">
            <v>45748</v>
          </cell>
          <cell r="X34">
            <v>0.11</v>
          </cell>
          <cell r="Y34">
            <v>3.3235730999999999</v>
          </cell>
        </row>
        <row r="35">
          <cell r="A35" t="str">
            <v>90201-000550A0XU</v>
          </cell>
          <cell r="B35" t="str">
            <v>FG,SK8123 U_IPS,105K,#NJ,U.S.(Domestic)</v>
          </cell>
          <cell r="C35" t="str">
            <v>4270</v>
          </cell>
          <cell r="D35" t="str">
            <v>701</v>
          </cell>
          <cell r="E35" t="str">
            <v/>
          </cell>
          <cell r="F35" t="str">
            <v>ZGFT</v>
          </cell>
          <cell r="G35" t="str">
            <v>OCS  90201</v>
          </cell>
          <cell r="H35">
            <v>0</v>
          </cell>
          <cell r="I35">
            <v>1000</v>
          </cell>
          <cell r="J35">
            <v>2847.69</v>
          </cell>
          <cell r="K35">
            <v>2717.82</v>
          </cell>
          <cell r="L35">
            <v>2886.69</v>
          </cell>
          <cell r="M35">
            <v>0</v>
          </cell>
          <cell r="N35">
            <v>142051.17000000001</v>
          </cell>
          <cell r="O35">
            <v>49209</v>
          </cell>
          <cell r="P35" t="str">
            <v/>
          </cell>
          <cell r="Q35" t="str">
            <v>SK8123 U</v>
          </cell>
          <cell r="R35" t="str">
            <v/>
          </cell>
          <cell r="S35" t="str">
            <v/>
          </cell>
          <cell r="T35" t="str">
            <v/>
          </cell>
          <cell r="U35" t="str">
            <v>7920</v>
          </cell>
          <cell r="V35" t="str">
            <v>ZGFT</v>
          </cell>
          <cell r="W35">
            <v>45748</v>
          </cell>
          <cell r="X35">
            <v>0.11</v>
          </cell>
          <cell r="Y35">
            <v>3.2042259000000004</v>
          </cell>
        </row>
        <row r="36">
          <cell r="A36" t="str">
            <v>90201-000550B0XU</v>
          </cell>
          <cell r="B36" t="str">
            <v>FG,SK8123 U_IPS,105K,#NJ,U.S.(Domestic)</v>
          </cell>
          <cell r="C36" t="str">
            <v>4270</v>
          </cell>
          <cell r="D36" t="str">
            <v>701</v>
          </cell>
          <cell r="E36" t="str">
            <v/>
          </cell>
          <cell r="F36" t="str">
            <v>ZGFT</v>
          </cell>
          <cell r="G36" t="str">
            <v>OCS  90201</v>
          </cell>
          <cell r="H36">
            <v>0</v>
          </cell>
          <cell r="I36">
            <v>1000</v>
          </cell>
          <cell r="J36">
            <v>0</v>
          </cell>
          <cell r="K36">
            <v>2773.58</v>
          </cell>
          <cell r="L36">
            <v>3039.33</v>
          </cell>
          <cell r="M36">
            <v>0</v>
          </cell>
          <cell r="N36">
            <v>0</v>
          </cell>
          <cell r="O36">
            <v>0</v>
          </cell>
          <cell r="P36" t="str">
            <v/>
          </cell>
          <cell r="Q36" t="str">
            <v>90201</v>
          </cell>
          <cell r="R36" t="str">
            <v/>
          </cell>
          <cell r="S36" t="str">
            <v/>
          </cell>
          <cell r="T36" t="str">
            <v/>
          </cell>
          <cell r="U36" t="str">
            <v>7920</v>
          </cell>
          <cell r="V36" t="str">
            <v>ZGFT</v>
          </cell>
          <cell r="W36">
            <v>45748</v>
          </cell>
          <cell r="X36">
            <v>0.11</v>
          </cell>
          <cell r="Y36">
            <v>3.3736563000000004</v>
          </cell>
        </row>
        <row r="37">
          <cell r="A37" t="str">
            <v>90201-000560A02D</v>
          </cell>
          <cell r="B37" t="str">
            <v>FG,SK3823 B_IPS,105K,DE,#GC,Brown Box</v>
          </cell>
          <cell r="C37" t="str">
            <v>4270</v>
          </cell>
          <cell r="D37" t="str">
            <v>701</v>
          </cell>
          <cell r="E37" t="str">
            <v/>
          </cell>
          <cell r="F37" t="str">
            <v>ZGFT</v>
          </cell>
          <cell r="G37" t="str">
            <v>OCS  90201</v>
          </cell>
          <cell r="H37">
            <v>0</v>
          </cell>
          <cell r="I37">
            <v>1000</v>
          </cell>
          <cell r="J37">
            <v>3284.49</v>
          </cell>
          <cell r="K37">
            <v>3062.05</v>
          </cell>
          <cell r="L37">
            <v>3284.49</v>
          </cell>
          <cell r="M37">
            <v>0</v>
          </cell>
          <cell r="N37">
            <v>34684.22</v>
          </cell>
          <cell r="O37">
            <v>10560</v>
          </cell>
          <cell r="P37" t="str">
            <v/>
          </cell>
          <cell r="Q37" t="str">
            <v>SK3823 B</v>
          </cell>
          <cell r="R37" t="str">
            <v/>
          </cell>
          <cell r="S37" t="str">
            <v/>
          </cell>
          <cell r="T37" t="str">
            <v/>
          </cell>
          <cell r="U37" t="str">
            <v>7920</v>
          </cell>
          <cell r="V37" t="str">
            <v>ZGFT</v>
          </cell>
          <cell r="W37">
            <v>45748</v>
          </cell>
          <cell r="X37">
            <v>0.11</v>
          </cell>
          <cell r="Y37">
            <v>3.6457839000000001</v>
          </cell>
        </row>
        <row r="38">
          <cell r="A38" t="str">
            <v>90201-000560A02T</v>
          </cell>
          <cell r="B38" t="str">
            <v>FG,SK3823 B_IPS,105K,HEB,#GC,Brown Box</v>
          </cell>
          <cell r="C38" t="str">
            <v>4270</v>
          </cell>
          <cell r="D38" t="str">
            <v>701</v>
          </cell>
          <cell r="E38" t="str">
            <v/>
          </cell>
          <cell r="F38" t="str">
            <v>ZGFT</v>
          </cell>
          <cell r="G38" t="str">
            <v>OCS  90201</v>
          </cell>
          <cell r="H38">
            <v>0</v>
          </cell>
          <cell r="I38">
            <v>1000</v>
          </cell>
          <cell r="J38">
            <v>3089.08</v>
          </cell>
          <cell r="K38">
            <v>3089.08</v>
          </cell>
          <cell r="L38">
            <v>3284.52</v>
          </cell>
          <cell r="M38">
            <v>0</v>
          </cell>
          <cell r="N38">
            <v>0</v>
          </cell>
          <cell r="O38">
            <v>0</v>
          </cell>
          <cell r="P38" t="str">
            <v/>
          </cell>
          <cell r="Q38" t="str">
            <v>SK3823 B</v>
          </cell>
          <cell r="R38" t="str">
            <v/>
          </cell>
          <cell r="S38" t="str">
            <v/>
          </cell>
          <cell r="T38" t="str">
            <v/>
          </cell>
          <cell r="U38" t="str">
            <v>7920</v>
          </cell>
          <cell r="V38" t="str">
            <v>ZGFT</v>
          </cell>
          <cell r="W38">
            <v>45748</v>
          </cell>
          <cell r="X38">
            <v>0.11</v>
          </cell>
          <cell r="Y38">
            <v>3.6458172000000006</v>
          </cell>
        </row>
        <row r="39">
          <cell r="A39" t="str">
            <v>90201-000560A040</v>
          </cell>
          <cell r="B39" t="str">
            <v>FG,SK3823 B_IPS,107K,BR,#GC,Brown Box</v>
          </cell>
          <cell r="C39" t="str">
            <v>4270</v>
          </cell>
          <cell r="D39" t="str">
            <v>701</v>
          </cell>
          <cell r="E39" t="str">
            <v/>
          </cell>
          <cell r="F39" t="str">
            <v>ZGFT</v>
          </cell>
          <cell r="G39" t="str">
            <v>OCS  90201</v>
          </cell>
          <cell r="H39">
            <v>0</v>
          </cell>
          <cell r="I39">
            <v>1000</v>
          </cell>
          <cell r="J39">
            <v>3268.28</v>
          </cell>
          <cell r="K39">
            <v>3171.81</v>
          </cell>
          <cell r="L39">
            <v>3268.28</v>
          </cell>
          <cell r="M39">
            <v>0</v>
          </cell>
          <cell r="N39">
            <v>0</v>
          </cell>
          <cell r="O39">
            <v>0</v>
          </cell>
          <cell r="P39" t="str">
            <v/>
          </cell>
          <cell r="Q39" t="str">
            <v>SK3823 B</v>
          </cell>
          <cell r="R39" t="str">
            <v/>
          </cell>
          <cell r="S39" t="str">
            <v/>
          </cell>
          <cell r="T39" t="str">
            <v/>
          </cell>
          <cell r="U39" t="str">
            <v>7920</v>
          </cell>
          <cell r="V39" t="str">
            <v>ZGFT</v>
          </cell>
          <cell r="W39">
            <v>45748</v>
          </cell>
          <cell r="X39">
            <v>0.11</v>
          </cell>
          <cell r="Y39">
            <v>3.6277908000000005</v>
          </cell>
        </row>
        <row r="40">
          <cell r="A40" t="str">
            <v>90201-000570A023</v>
          </cell>
          <cell r="B40" t="str">
            <v>FG,SK8123 W_IPS,106K,KF87N,FR/CA,#ZH,AI</v>
          </cell>
          <cell r="C40" t="str">
            <v>4270</v>
          </cell>
          <cell r="D40" t="str">
            <v>701</v>
          </cell>
          <cell r="E40" t="str">
            <v/>
          </cell>
          <cell r="F40" t="str">
            <v>ZGFT</v>
          </cell>
          <cell r="G40" t="str">
            <v>OCS  90201</v>
          </cell>
          <cell r="H40">
            <v>0</v>
          </cell>
          <cell r="I40">
            <v>1000</v>
          </cell>
          <cell r="J40">
            <v>0</v>
          </cell>
          <cell r="K40">
            <v>3157.57</v>
          </cell>
          <cell r="L40">
            <v>3263.59</v>
          </cell>
          <cell r="M40">
            <v>0</v>
          </cell>
          <cell r="N40">
            <v>0</v>
          </cell>
          <cell r="O40">
            <v>0</v>
          </cell>
          <cell r="P40" t="str">
            <v/>
          </cell>
          <cell r="Q40" t="str">
            <v>SK8123 W</v>
          </cell>
          <cell r="R40" t="str">
            <v/>
          </cell>
          <cell r="S40" t="str">
            <v/>
          </cell>
          <cell r="T40" t="str">
            <v/>
          </cell>
          <cell r="U40" t="str">
            <v>7920</v>
          </cell>
          <cell r="V40" t="str">
            <v>ZGFT</v>
          </cell>
          <cell r="W40">
            <v>45748</v>
          </cell>
          <cell r="X40">
            <v>0.11</v>
          </cell>
          <cell r="Y40">
            <v>3.6225849000000006</v>
          </cell>
        </row>
        <row r="41">
          <cell r="A41" t="str">
            <v>90201-000570A029</v>
          </cell>
          <cell r="B41" t="str">
            <v>FG,SK8123 W_IPS,106K,LAT,#ZH,AI,PKVJY</v>
          </cell>
          <cell r="C41" t="str">
            <v>4270</v>
          </cell>
          <cell r="D41" t="str">
            <v>701</v>
          </cell>
          <cell r="E41" t="str">
            <v/>
          </cell>
          <cell r="F41" t="str">
            <v>ZGFT</v>
          </cell>
          <cell r="G41" t="str">
            <v>OCS  90201</v>
          </cell>
          <cell r="H41">
            <v>0</v>
          </cell>
          <cell r="I41">
            <v>1000</v>
          </cell>
          <cell r="J41">
            <v>0</v>
          </cell>
          <cell r="K41">
            <v>3183.57</v>
          </cell>
          <cell r="L41">
            <v>3289.59</v>
          </cell>
          <cell r="M41">
            <v>0</v>
          </cell>
          <cell r="N41">
            <v>0</v>
          </cell>
          <cell r="O41">
            <v>0</v>
          </cell>
          <cell r="P41" t="str">
            <v/>
          </cell>
          <cell r="Q41" t="str">
            <v>SK8123 W</v>
          </cell>
          <cell r="R41" t="str">
            <v/>
          </cell>
          <cell r="S41" t="str">
            <v/>
          </cell>
          <cell r="T41" t="str">
            <v/>
          </cell>
          <cell r="U41" t="str">
            <v>7920</v>
          </cell>
          <cell r="V41" t="str">
            <v>ZGFT</v>
          </cell>
          <cell r="W41">
            <v>45748</v>
          </cell>
          <cell r="X41">
            <v>0.11</v>
          </cell>
          <cell r="Y41">
            <v>3.6514449000000004</v>
          </cell>
        </row>
        <row r="42">
          <cell r="A42" t="str">
            <v>90201-000570A087</v>
          </cell>
          <cell r="B42" t="str">
            <v>FG,SK8123 W_IPS,106K,CA+US+FR,#ZH,AI</v>
          </cell>
          <cell r="C42" t="str">
            <v>4270</v>
          </cell>
          <cell r="D42" t="str">
            <v>701</v>
          </cell>
          <cell r="E42" t="str">
            <v/>
          </cell>
          <cell r="F42" t="str">
            <v>ZGFT</v>
          </cell>
          <cell r="G42" t="str">
            <v>OCS  90201</v>
          </cell>
          <cell r="H42">
            <v>0</v>
          </cell>
          <cell r="I42">
            <v>1000</v>
          </cell>
          <cell r="J42">
            <v>3255.93</v>
          </cell>
          <cell r="K42">
            <v>3166.5</v>
          </cell>
          <cell r="L42">
            <v>3273.15</v>
          </cell>
          <cell r="M42">
            <v>0</v>
          </cell>
          <cell r="N42">
            <v>0</v>
          </cell>
          <cell r="O42">
            <v>0</v>
          </cell>
          <cell r="P42" t="str">
            <v/>
          </cell>
          <cell r="Q42" t="str">
            <v>SK8123 W</v>
          </cell>
          <cell r="R42" t="str">
            <v/>
          </cell>
          <cell r="S42" t="str">
            <v/>
          </cell>
          <cell r="T42" t="str">
            <v/>
          </cell>
          <cell r="U42" t="str">
            <v>7920</v>
          </cell>
          <cell r="V42" t="str">
            <v>ZGFT</v>
          </cell>
          <cell r="W42">
            <v>45748</v>
          </cell>
          <cell r="X42">
            <v>0.11</v>
          </cell>
          <cell r="Y42">
            <v>3.6331965000000004</v>
          </cell>
        </row>
        <row r="43">
          <cell r="A43" t="str">
            <v>90201-000570A0XU</v>
          </cell>
          <cell r="B43" t="str">
            <v>FG,SK8123 W_IPS,105K,AI,#ZH</v>
          </cell>
          <cell r="C43" t="str">
            <v>4270</v>
          </cell>
          <cell r="D43" t="str">
            <v>701</v>
          </cell>
          <cell r="E43" t="str">
            <v/>
          </cell>
          <cell r="F43" t="str">
            <v>ZGFT</v>
          </cell>
          <cell r="G43" t="str">
            <v>OCS  90201</v>
          </cell>
          <cell r="H43">
            <v>0</v>
          </cell>
          <cell r="I43">
            <v>1000</v>
          </cell>
          <cell r="J43">
            <v>3177.89</v>
          </cell>
          <cell r="K43">
            <v>3058.84</v>
          </cell>
          <cell r="L43">
            <v>3294.89</v>
          </cell>
          <cell r="M43">
            <v>0</v>
          </cell>
          <cell r="N43">
            <v>6108.73</v>
          </cell>
          <cell r="O43">
            <v>1854</v>
          </cell>
          <cell r="P43" t="str">
            <v/>
          </cell>
          <cell r="Q43" t="str">
            <v>SK8123 W</v>
          </cell>
          <cell r="R43" t="str">
            <v/>
          </cell>
          <cell r="S43" t="str">
            <v/>
          </cell>
          <cell r="T43" t="str">
            <v/>
          </cell>
          <cell r="U43" t="str">
            <v>7920</v>
          </cell>
          <cell r="V43" t="str">
            <v>ZGFT</v>
          </cell>
          <cell r="W43">
            <v>45748</v>
          </cell>
          <cell r="X43">
            <v>0.11</v>
          </cell>
          <cell r="Y43">
            <v>3.6573278999999999</v>
          </cell>
        </row>
        <row r="44">
          <cell r="A44" t="str">
            <v>90201-000580A0XU</v>
          </cell>
          <cell r="B44" t="str">
            <v>FG,SK8130_IPS,104K,US-D,NJ,AL,DELL,RHP18</v>
          </cell>
          <cell r="C44" t="str">
            <v>4270</v>
          </cell>
          <cell r="D44" t="str">
            <v>701</v>
          </cell>
          <cell r="E44" t="str">
            <v/>
          </cell>
          <cell r="F44" t="str">
            <v>ZGFT</v>
          </cell>
          <cell r="G44" t="str">
            <v>OCS  90201</v>
          </cell>
          <cell r="H44">
            <v>0</v>
          </cell>
          <cell r="I44">
            <v>1000</v>
          </cell>
          <cell r="J44">
            <v>8727.2000000000007</v>
          </cell>
          <cell r="K44">
            <v>8201.34</v>
          </cell>
          <cell r="L44">
            <v>8633.86</v>
          </cell>
          <cell r="M44">
            <v>0</v>
          </cell>
          <cell r="N44">
            <v>431.69</v>
          </cell>
          <cell r="O44">
            <v>50</v>
          </cell>
          <cell r="P44" t="str">
            <v/>
          </cell>
          <cell r="Q44" t="str">
            <v>SK8130</v>
          </cell>
          <cell r="R44" t="str">
            <v/>
          </cell>
          <cell r="S44" t="str">
            <v/>
          </cell>
          <cell r="T44" t="str">
            <v/>
          </cell>
          <cell r="U44" t="str">
            <v>7920</v>
          </cell>
          <cell r="V44" t="str">
            <v>ZGFT</v>
          </cell>
          <cell r="W44">
            <v>45748</v>
          </cell>
          <cell r="X44">
            <v>0.11</v>
          </cell>
          <cell r="Y44">
            <v>9.5835846000000018</v>
          </cell>
        </row>
        <row r="45">
          <cell r="A45" t="str">
            <v>90201-000600A03E</v>
          </cell>
          <cell r="B45" t="str">
            <v>FG,SK2122_IPS,Wire keyboard,104K ,ID,#KN</v>
          </cell>
          <cell r="C45" t="str">
            <v>4270</v>
          </cell>
          <cell r="D45" t="str">
            <v>701</v>
          </cell>
          <cell r="E45" t="str">
            <v/>
          </cell>
          <cell r="F45" t="str">
            <v>ZGFT</v>
          </cell>
          <cell r="G45" t="str">
            <v>OCS  90201</v>
          </cell>
          <cell r="H45">
            <v>0</v>
          </cell>
          <cell r="I45">
            <v>1000</v>
          </cell>
          <cell r="J45">
            <v>0</v>
          </cell>
          <cell r="K45">
            <v>3322.15</v>
          </cell>
          <cell r="L45">
            <v>3656.77</v>
          </cell>
          <cell r="M45">
            <v>0</v>
          </cell>
          <cell r="N45">
            <v>0</v>
          </cell>
          <cell r="O45">
            <v>0</v>
          </cell>
          <cell r="P45" t="str">
            <v/>
          </cell>
          <cell r="Q45" t="str">
            <v>SK2122</v>
          </cell>
          <cell r="R45" t="str">
            <v/>
          </cell>
          <cell r="S45" t="str">
            <v/>
          </cell>
          <cell r="T45" t="str">
            <v/>
          </cell>
          <cell r="U45" t="str">
            <v>7920</v>
          </cell>
          <cell r="V45" t="str">
            <v>ZGFT</v>
          </cell>
          <cell r="W45">
            <v>45748</v>
          </cell>
          <cell r="X45">
            <v>0.11</v>
          </cell>
          <cell r="Y45">
            <v>4.0590147000000005</v>
          </cell>
        </row>
        <row r="46">
          <cell r="A46" t="str">
            <v>90201-000620A0XU</v>
          </cell>
          <cell r="B46" t="str">
            <v>FG,SK2122 F_IPS,104K,US,M27527-001,HP</v>
          </cell>
          <cell r="C46" t="str">
            <v>4270</v>
          </cell>
          <cell r="D46" t="str">
            <v>701</v>
          </cell>
          <cell r="E46" t="str">
            <v/>
          </cell>
          <cell r="F46" t="str">
            <v>ZGFT</v>
          </cell>
          <cell r="G46" t="str">
            <v>OCS  90201</v>
          </cell>
          <cell r="H46">
            <v>0</v>
          </cell>
          <cell r="I46">
            <v>1000</v>
          </cell>
          <cell r="J46">
            <v>0</v>
          </cell>
          <cell r="K46">
            <v>3245.9</v>
          </cell>
          <cell r="L46">
            <v>3580.52</v>
          </cell>
          <cell r="M46">
            <v>0</v>
          </cell>
          <cell r="N46">
            <v>0</v>
          </cell>
          <cell r="O46">
            <v>0</v>
          </cell>
          <cell r="P46" t="str">
            <v/>
          </cell>
          <cell r="Q46" t="str">
            <v>SK2122 F</v>
          </cell>
          <cell r="R46" t="str">
            <v/>
          </cell>
          <cell r="S46" t="str">
            <v/>
          </cell>
          <cell r="T46" t="str">
            <v/>
          </cell>
          <cell r="U46" t="str">
            <v>7920</v>
          </cell>
          <cell r="V46" t="str">
            <v>ZGFT</v>
          </cell>
          <cell r="W46">
            <v>45748</v>
          </cell>
          <cell r="X46">
            <v>0.11</v>
          </cell>
          <cell r="Y46">
            <v>3.9743772000000002</v>
          </cell>
        </row>
        <row r="47">
          <cell r="A47" t="str">
            <v>90201-000630A093</v>
          </cell>
          <cell r="B47" t="str">
            <v>FG,SK3822 R_IPS,104K,US/CA,ABS,#ABA,#AAW</v>
          </cell>
          <cell r="C47" t="str">
            <v>4270</v>
          </cell>
          <cell r="D47" t="str">
            <v>701</v>
          </cell>
          <cell r="E47" t="str">
            <v/>
          </cell>
          <cell r="F47" t="str">
            <v>ZGFT</v>
          </cell>
          <cell r="G47" t="str">
            <v>OCS  90201</v>
          </cell>
          <cell r="H47">
            <v>0</v>
          </cell>
          <cell r="I47">
            <v>1000</v>
          </cell>
          <cell r="J47">
            <v>17762.310000000001</v>
          </cell>
          <cell r="K47">
            <v>17411.97</v>
          </cell>
          <cell r="L47">
            <v>17762.400000000001</v>
          </cell>
          <cell r="M47">
            <v>0</v>
          </cell>
          <cell r="N47">
            <v>0</v>
          </cell>
          <cell r="O47">
            <v>0</v>
          </cell>
          <cell r="P47" t="str">
            <v/>
          </cell>
          <cell r="Q47" t="str">
            <v>SK3822 R</v>
          </cell>
          <cell r="R47" t="str">
            <v/>
          </cell>
          <cell r="S47" t="str">
            <v/>
          </cell>
          <cell r="T47" t="str">
            <v/>
          </cell>
          <cell r="U47" t="str">
            <v>7920</v>
          </cell>
          <cell r="V47" t="str">
            <v>ZGFT</v>
          </cell>
          <cell r="W47">
            <v>45748</v>
          </cell>
          <cell r="X47">
            <v>0.11</v>
          </cell>
          <cell r="Y47">
            <v>19.716264000000006</v>
          </cell>
        </row>
        <row r="48">
          <cell r="A48" t="str">
            <v>90201-000630A0XU</v>
          </cell>
          <cell r="B48" t="str">
            <v>FG,SK3822 R_IPS,104K,US-D,ABS,#ABA,#AAW</v>
          </cell>
          <cell r="C48" t="str">
            <v>4270</v>
          </cell>
          <cell r="D48" t="str">
            <v>701</v>
          </cell>
          <cell r="E48" t="str">
            <v/>
          </cell>
          <cell r="F48" t="str">
            <v>ZGFT</v>
          </cell>
          <cell r="G48" t="str">
            <v>OCS  90201</v>
          </cell>
          <cell r="H48">
            <v>0</v>
          </cell>
          <cell r="I48">
            <v>1000</v>
          </cell>
          <cell r="J48">
            <v>0</v>
          </cell>
          <cell r="K48">
            <v>17047.73</v>
          </cell>
          <cell r="L48">
            <v>17391.89</v>
          </cell>
          <cell r="M48">
            <v>0</v>
          </cell>
          <cell r="N48">
            <v>0</v>
          </cell>
          <cell r="O48">
            <v>0</v>
          </cell>
          <cell r="P48" t="str">
            <v/>
          </cell>
          <cell r="Q48" t="str">
            <v>SK3822 R</v>
          </cell>
          <cell r="R48" t="str">
            <v/>
          </cell>
          <cell r="S48" t="str">
            <v/>
          </cell>
          <cell r="T48" t="str">
            <v/>
          </cell>
          <cell r="U48" t="str">
            <v>7920</v>
          </cell>
          <cell r="V48" t="str">
            <v>ZGFT</v>
          </cell>
          <cell r="W48">
            <v>45748</v>
          </cell>
          <cell r="X48">
            <v>0.11</v>
          </cell>
          <cell r="Y48">
            <v>19.3049979</v>
          </cell>
        </row>
        <row r="49">
          <cell r="A49" t="str">
            <v>90201-000630B0XU</v>
          </cell>
          <cell r="B49" t="str">
            <v>FG,SK3822 R_IPS,104K,ABS,#ABA,#AAW,920</v>
          </cell>
          <cell r="C49" t="str">
            <v>4270</v>
          </cell>
          <cell r="D49" t="str">
            <v>701</v>
          </cell>
          <cell r="E49" t="str">
            <v/>
          </cell>
          <cell r="F49" t="str">
            <v>ZGFT</v>
          </cell>
          <cell r="G49" t="str">
            <v>OCS  90201</v>
          </cell>
          <cell r="H49">
            <v>0</v>
          </cell>
          <cell r="I49">
            <v>1000</v>
          </cell>
          <cell r="J49">
            <v>0</v>
          </cell>
          <cell r="K49">
            <v>17060.73</v>
          </cell>
          <cell r="L49">
            <v>17391.89</v>
          </cell>
          <cell r="M49">
            <v>0</v>
          </cell>
          <cell r="N49">
            <v>0</v>
          </cell>
          <cell r="O49">
            <v>0</v>
          </cell>
          <cell r="P49" t="str">
            <v/>
          </cell>
          <cell r="Q49" t="str">
            <v>SK3822 R</v>
          </cell>
          <cell r="R49" t="str">
            <v/>
          </cell>
          <cell r="S49" t="str">
            <v/>
          </cell>
          <cell r="T49" t="str">
            <v/>
          </cell>
          <cell r="U49" t="str">
            <v>7920</v>
          </cell>
          <cell r="V49" t="str">
            <v>ZGFT</v>
          </cell>
          <cell r="W49">
            <v>45748</v>
          </cell>
          <cell r="X49">
            <v>0.11</v>
          </cell>
          <cell r="Y49">
            <v>19.3049979</v>
          </cell>
        </row>
        <row r="50">
          <cell r="A50" t="str">
            <v>90201-000640A0XU</v>
          </cell>
          <cell r="B50" t="str">
            <v>FG,SK88230CA_IPS,104K,US-D,BLACK,USB</v>
          </cell>
          <cell r="C50" t="str">
            <v>4270</v>
          </cell>
          <cell r="D50" t="str">
            <v>701</v>
          </cell>
          <cell r="E50" t="str">
            <v/>
          </cell>
          <cell r="F50" t="str">
            <v>ZGFT</v>
          </cell>
          <cell r="G50" t="str">
            <v>OCS  90201</v>
          </cell>
          <cell r="H50">
            <v>0</v>
          </cell>
          <cell r="I50">
            <v>1000</v>
          </cell>
          <cell r="J50">
            <v>0</v>
          </cell>
          <cell r="K50">
            <v>4776.99</v>
          </cell>
          <cell r="L50">
            <v>4347.6099999999997</v>
          </cell>
          <cell r="M50">
            <v>0</v>
          </cell>
          <cell r="N50">
            <v>0</v>
          </cell>
          <cell r="O50">
            <v>0</v>
          </cell>
          <cell r="P50" t="str">
            <v/>
          </cell>
          <cell r="Q50" t="str">
            <v>SK88230CA</v>
          </cell>
          <cell r="R50" t="str">
            <v/>
          </cell>
          <cell r="S50" t="str">
            <v/>
          </cell>
          <cell r="T50" t="str">
            <v/>
          </cell>
          <cell r="U50" t="str">
            <v>7920</v>
          </cell>
          <cell r="V50" t="str">
            <v>ZGFT</v>
          </cell>
          <cell r="W50">
            <v>45748</v>
          </cell>
          <cell r="X50">
            <v>0.11</v>
          </cell>
          <cell r="Y50">
            <v>4.8258470999999998</v>
          </cell>
        </row>
        <row r="51">
          <cell r="A51" t="str">
            <v>90201-000650A0XU</v>
          </cell>
          <cell r="B51" t="str">
            <v>FG,SK88230BA_IPS,Black,US-D,104K,USB</v>
          </cell>
          <cell r="C51" t="str">
            <v>4270</v>
          </cell>
          <cell r="D51" t="str">
            <v>701</v>
          </cell>
          <cell r="E51" t="str">
            <v/>
          </cell>
          <cell r="F51" t="str">
            <v>ZGFT</v>
          </cell>
          <cell r="G51" t="str">
            <v>OCS  90201</v>
          </cell>
          <cell r="H51">
            <v>0</v>
          </cell>
          <cell r="I51">
            <v>1000</v>
          </cell>
          <cell r="J51">
            <v>0</v>
          </cell>
          <cell r="K51">
            <v>4645.4399999999996</v>
          </cell>
          <cell r="L51">
            <v>4226.21</v>
          </cell>
          <cell r="M51">
            <v>0</v>
          </cell>
          <cell r="N51">
            <v>0</v>
          </cell>
          <cell r="O51">
            <v>0</v>
          </cell>
          <cell r="P51" t="str">
            <v/>
          </cell>
          <cell r="Q51" t="str">
            <v>SK88230BA</v>
          </cell>
          <cell r="R51" t="str">
            <v/>
          </cell>
          <cell r="S51" t="str">
            <v/>
          </cell>
          <cell r="T51" t="str">
            <v/>
          </cell>
          <cell r="U51" t="str">
            <v>7920</v>
          </cell>
          <cell r="V51" t="str">
            <v>ZGFT</v>
          </cell>
          <cell r="W51">
            <v>45748</v>
          </cell>
          <cell r="X51">
            <v>0.11</v>
          </cell>
          <cell r="Y51">
            <v>4.6910931000000007</v>
          </cell>
        </row>
        <row r="52">
          <cell r="A52" t="str">
            <v>90202-000520A02B</v>
          </cell>
          <cell r="B52" t="str">
            <v>FG,SK3876_HIS,80K,UK,Graphite,#ABK</v>
          </cell>
          <cell r="C52" t="str">
            <v>4270</v>
          </cell>
          <cell r="D52" t="str">
            <v>705</v>
          </cell>
          <cell r="E52" t="str">
            <v/>
          </cell>
          <cell r="F52" t="str">
            <v>ZGFT</v>
          </cell>
          <cell r="G52" t="str">
            <v>OCS  90202</v>
          </cell>
          <cell r="H52">
            <v>0</v>
          </cell>
          <cell r="I52">
            <v>1000</v>
          </cell>
          <cell r="J52">
            <v>7875.55</v>
          </cell>
          <cell r="K52">
            <v>7663.46</v>
          </cell>
          <cell r="L52">
            <v>7875.55</v>
          </cell>
          <cell r="M52">
            <v>0</v>
          </cell>
          <cell r="N52">
            <v>6300.44</v>
          </cell>
          <cell r="O52">
            <v>800</v>
          </cell>
          <cell r="P52" t="str">
            <v/>
          </cell>
          <cell r="Q52" t="str">
            <v>SK3876</v>
          </cell>
          <cell r="R52" t="str">
            <v/>
          </cell>
          <cell r="S52" t="str">
            <v/>
          </cell>
          <cell r="T52" t="str">
            <v/>
          </cell>
          <cell r="U52" t="str">
            <v>7920</v>
          </cell>
          <cell r="V52" t="str">
            <v>ZGFT</v>
          </cell>
          <cell r="W52">
            <v>45748</v>
          </cell>
          <cell r="X52">
            <v>0.11</v>
          </cell>
          <cell r="Y52">
            <v>8.7418605000000014</v>
          </cell>
        </row>
        <row r="53">
          <cell r="A53" t="str">
            <v>90202-000520A02D</v>
          </cell>
          <cell r="B53" t="str">
            <v>FG,SK3876_HIS,80K,DE,Graphite,#ABK</v>
          </cell>
          <cell r="C53" t="str">
            <v>4270</v>
          </cell>
          <cell r="D53" t="str">
            <v>705</v>
          </cell>
          <cell r="E53" t="str">
            <v/>
          </cell>
          <cell r="F53" t="str">
            <v>ZGFT</v>
          </cell>
          <cell r="G53" t="str">
            <v>OCS  90202</v>
          </cell>
          <cell r="H53">
            <v>0</v>
          </cell>
          <cell r="I53">
            <v>1000</v>
          </cell>
          <cell r="J53">
            <v>7264.36</v>
          </cell>
          <cell r="K53">
            <v>7658.76</v>
          </cell>
          <cell r="L53">
            <v>7868.55</v>
          </cell>
          <cell r="M53">
            <v>0</v>
          </cell>
          <cell r="N53">
            <v>0</v>
          </cell>
          <cell r="O53">
            <v>0</v>
          </cell>
          <cell r="P53" t="str">
            <v/>
          </cell>
          <cell r="Q53" t="str">
            <v>SK3876</v>
          </cell>
          <cell r="R53" t="str">
            <v/>
          </cell>
          <cell r="S53" t="str">
            <v/>
          </cell>
          <cell r="T53" t="str">
            <v/>
          </cell>
          <cell r="U53" t="str">
            <v>7920</v>
          </cell>
          <cell r="V53" t="str">
            <v>ZGFT</v>
          </cell>
          <cell r="W53">
            <v>45748</v>
          </cell>
          <cell r="X53">
            <v>0.11</v>
          </cell>
          <cell r="Y53">
            <v>8.7340905000000006</v>
          </cell>
        </row>
        <row r="54">
          <cell r="A54" t="str">
            <v>90202-000520A02E</v>
          </cell>
          <cell r="B54" t="str">
            <v>FG,SK3876_HIS,80K,ES,Graphite,#ABK</v>
          </cell>
          <cell r="C54" t="str">
            <v>4270</v>
          </cell>
          <cell r="D54" t="str">
            <v>705</v>
          </cell>
          <cell r="E54" t="str">
            <v/>
          </cell>
          <cell r="F54" t="str">
            <v>ZGFT</v>
          </cell>
          <cell r="G54" t="str">
            <v>OCS  90202</v>
          </cell>
          <cell r="H54">
            <v>0</v>
          </cell>
          <cell r="I54">
            <v>1000</v>
          </cell>
          <cell r="J54">
            <v>7660.1</v>
          </cell>
          <cell r="K54">
            <v>7660.1</v>
          </cell>
          <cell r="L54">
            <v>7869.89</v>
          </cell>
          <cell r="M54">
            <v>0</v>
          </cell>
          <cell r="N54">
            <v>0</v>
          </cell>
          <cell r="O54">
            <v>0</v>
          </cell>
          <cell r="P54" t="str">
            <v/>
          </cell>
          <cell r="Q54" t="str">
            <v>SK3876</v>
          </cell>
          <cell r="R54" t="str">
            <v/>
          </cell>
          <cell r="S54" t="str">
            <v/>
          </cell>
          <cell r="T54" t="str">
            <v/>
          </cell>
          <cell r="U54" t="str">
            <v>7920</v>
          </cell>
          <cell r="V54" t="str">
            <v>ZGFT</v>
          </cell>
          <cell r="W54">
            <v>45748</v>
          </cell>
          <cell r="X54">
            <v>0.11</v>
          </cell>
          <cell r="Y54">
            <v>8.7355779000000009</v>
          </cell>
        </row>
        <row r="55">
          <cell r="A55" t="str">
            <v>90202-000520A02F</v>
          </cell>
          <cell r="B55" t="str">
            <v>FG,SK3876_HIS,80K,FR,Graphite,#ABK</v>
          </cell>
          <cell r="C55" t="str">
            <v>4270</v>
          </cell>
          <cell r="D55" t="str">
            <v>705</v>
          </cell>
          <cell r="E55" t="str">
            <v/>
          </cell>
          <cell r="F55" t="str">
            <v>ZGFT</v>
          </cell>
          <cell r="G55" t="str">
            <v>OCS  90202</v>
          </cell>
          <cell r="H55">
            <v>0</v>
          </cell>
          <cell r="I55">
            <v>1000</v>
          </cell>
          <cell r="J55">
            <v>7869.9</v>
          </cell>
          <cell r="K55">
            <v>7660.1</v>
          </cell>
          <cell r="L55">
            <v>7869.89</v>
          </cell>
          <cell r="M55">
            <v>0</v>
          </cell>
          <cell r="N55">
            <v>3147.96</v>
          </cell>
          <cell r="O55">
            <v>400</v>
          </cell>
          <cell r="P55" t="str">
            <v/>
          </cell>
          <cell r="Q55" t="str">
            <v>SK3876</v>
          </cell>
          <cell r="R55" t="str">
            <v/>
          </cell>
          <cell r="S55" t="str">
            <v/>
          </cell>
          <cell r="T55" t="str">
            <v/>
          </cell>
          <cell r="U55" t="str">
            <v>7920</v>
          </cell>
          <cell r="V55" t="str">
            <v>ZGFT</v>
          </cell>
          <cell r="W55">
            <v>45748</v>
          </cell>
          <cell r="X55">
            <v>0.11</v>
          </cell>
          <cell r="Y55">
            <v>8.7355779000000009</v>
          </cell>
        </row>
        <row r="56">
          <cell r="A56" t="str">
            <v>90202-000520A02I</v>
          </cell>
          <cell r="B56" t="str">
            <v>FG,SK3876_HIS,80K,IT,Graphite,#ABK</v>
          </cell>
          <cell r="C56" t="str">
            <v>4270</v>
          </cell>
          <cell r="D56" t="str">
            <v>705</v>
          </cell>
          <cell r="E56" t="str">
            <v/>
          </cell>
          <cell r="F56" t="str">
            <v>ZGFT</v>
          </cell>
          <cell r="G56" t="str">
            <v>OCS  90202</v>
          </cell>
          <cell r="H56">
            <v>0</v>
          </cell>
          <cell r="I56">
            <v>1000</v>
          </cell>
          <cell r="J56">
            <v>7542.59</v>
          </cell>
          <cell r="K56">
            <v>7722.02</v>
          </cell>
          <cell r="L56">
            <v>7868.55</v>
          </cell>
          <cell r="M56">
            <v>0</v>
          </cell>
          <cell r="N56">
            <v>0</v>
          </cell>
          <cell r="O56">
            <v>0</v>
          </cell>
          <cell r="P56" t="str">
            <v/>
          </cell>
          <cell r="Q56" t="str">
            <v>SK3876</v>
          </cell>
          <cell r="R56" t="str">
            <v/>
          </cell>
          <cell r="S56" t="str">
            <v/>
          </cell>
          <cell r="T56" t="str">
            <v/>
          </cell>
          <cell r="U56" t="str">
            <v>7920</v>
          </cell>
          <cell r="V56" t="str">
            <v>ZGFT</v>
          </cell>
          <cell r="W56">
            <v>45748</v>
          </cell>
          <cell r="X56">
            <v>0.11</v>
          </cell>
          <cell r="Y56">
            <v>8.7340905000000006</v>
          </cell>
        </row>
        <row r="57">
          <cell r="A57" t="str">
            <v>90202-000520A02U</v>
          </cell>
          <cell r="B57" t="str">
            <v>FG,SK3876_HIS,80K,US-I,Graphite,#ABK</v>
          </cell>
          <cell r="C57" t="str">
            <v>4270</v>
          </cell>
          <cell r="D57" t="str">
            <v>705</v>
          </cell>
          <cell r="E57" t="str">
            <v/>
          </cell>
          <cell r="F57" t="str">
            <v>ZGFT</v>
          </cell>
          <cell r="G57" t="str">
            <v>OCS  90202</v>
          </cell>
          <cell r="H57">
            <v>0</v>
          </cell>
          <cell r="I57">
            <v>1000</v>
          </cell>
          <cell r="J57">
            <v>7896.9</v>
          </cell>
          <cell r="K57">
            <v>7684.8</v>
          </cell>
          <cell r="L57">
            <v>7896.89</v>
          </cell>
          <cell r="M57">
            <v>0</v>
          </cell>
          <cell r="N57">
            <v>1579.38</v>
          </cell>
          <cell r="O57">
            <v>200</v>
          </cell>
          <cell r="P57" t="str">
            <v/>
          </cell>
          <cell r="Q57" t="str">
            <v>SK3876</v>
          </cell>
          <cell r="R57" t="str">
            <v/>
          </cell>
          <cell r="S57" t="str">
            <v/>
          </cell>
          <cell r="T57" t="str">
            <v/>
          </cell>
          <cell r="U57" t="str">
            <v>7920</v>
          </cell>
          <cell r="V57" t="str">
            <v>ZGFT</v>
          </cell>
          <cell r="W57">
            <v>45748</v>
          </cell>
          <cell r="X57">
            <v>0.11</v>
          </cell>
          <cell r="Y57">
            <v>8.7655479000000014</v>
          </cell>
        </row>
        <row r="58">
          <cell r="A58" t="str">
            <v>90202-000520A02X</v>
          </cell>
          <cell r="B58" t="str">
            <v>FG,SK3876_HIS,80K,CH,Graphite,#ABK</v>
          </cell>
          <cell r="C58" t="str">
            <v>4270</v>
          </cell>
          <cell r="D58" t="str">
            <v>705</v>
          </cell>
          <cell r="E58" t="str">
            <v/>
          </cell>
          <cell r="F58" t="str">
            <v>ZGFT</v>
          </cell>
          <cell r="G58" t="str">
            <v>OCS  90202</v>
          </cell>
          <cell r="H58">
            <v>0</v>
          </cell>
          <cell r="I58">
            <v>1000</v>
          </cell>
          <cell r="J58">
            <v>7869.9</v>
          </cell>
          <cell r="K58">
            <v>7660.1</v>
          </cell>
          <cell r="L58">
            <v>7869.89</v>
          </cell>
          <cell r="M58">
            <v>0</v>
          </cell>
          <cell r="N58">
            <v>1573.98</v>
          </cell>
          <cell r="O58">
            <v>200</v>
          </cell>
          <cell r="P58" t="str">
            <v/>
          </cell>
          <cell r="Q58" t="str">
            <v>SK3876</v>
          </cell>
          <cell r="R58" t="str">
            <v/>
          </cell>
          <cell r="S58" t="str">
            <v/>
          </cell>
          <cell r="T58" t="str">
            <v/>
          </cell>
          <cell r="U58" t="str">
            <v>7920</v>
          </cell>
          <cell r="V58" t="str">
            <v>ZGFT</v>
          </cell>
          <cell r="W58">
            <v>45748</v>
          </cell>
          <cell r="X58">
            <v>0.11</v>
          </cell>
          <cell r="Y58">
            <v>8.7355779000000009</v>
          </cell>
        </row>
        <row r="59">
          <cell r="A59" t="str">
            <v>90202-000520A033</v>
          </cell>
          <cell r="B59" t="str">
            <v>FG,SK3876_HIS,79K,TH,Graphite,#ABK</v>
          </cell>
          <cell r="C59" t="str">
            <v>4270</v>
          </cell>
          <cell r="D59" t="str">
            <v>705</v>
          </cell>
          <cell r="E59" t="str">
            <v/>
          </cell>
          <cell r="F59" t="str">
            <v>ZGFT</v>
          </cell>
          <cell r="G59" t="str">
            <v>OCS  90202</v>
          </cell>
          <cell r="H59">
            <v>0</v>
          </cell>
          <cell r="I59">
            <v>1000</v>
          </cell>
          <cell r="J59">
            <v>7915.4</v>
          </cell>
          <cell r="K59">
            <v>7698.95</v>
          </cell>
          <cell r="L59">
            <v>7871.07</v>
          </cell>
          <cell r="M59">
            <v>0</v>
          </cell>
          <cell r="N59">
            <v>0</v>
          </cell>
          <cell r="O59">
            <v>0</v>
          </cell>
          <cell r="P59" t="str">
            <v/>
          </cell>
          <cell r="Q59" t="str">
            <v>SK3876</v>
          </cell>
          <cell r="R59" t="str">
            <v/>
          </cell>
          <cell r="S59" t="str">
            <v/>
          </cell>
          <cell r="T59" t="str">
            <v/>
          </cell>
          <cell r="U59" t="str">
            <v>7920</v>
          </cell>
          <cell r="V59" t="str">
            <v>ZGFT</v>
          </cell>
          <cell r="W59">
            <v>45748</v>
          </cell>
          <cell r="X59">
            <v>0.11</v>
          </cell>
          <cell r="Y59">
            <v>8.7368877000000005</v>
          </cell>
        </row>
        <row r="60">
          <cell r="A60" t="str">
            <v>90202-000520A040</v>
          </cell>
          <cell r="B60" t="str">
            <v>FG,SK3876_HIS,79K,BR,Graphite,#ABK</v>
          </cell>
          <cell r="C60" t="str">
            <v>4270</v>
          </cell>
          <cell r="D60" t="str">
            <v>705</v>
          </cell>
          <cell r="E60" t="str">
            <v/>
          </cell>
          <cell r="F60" t="str">
            <v>ZGFT</v>
          </cell>
          <cell r="G60" t="str">
            <v>OCS  90202</v>
          </cell>
          <cell r="H60">
            <v>0</v>
          </cell>
          <cell r="I60">
            <v>1000</v>
          </cell>
          <cell r="J60">
            <v>7682.95</v>
          </cell>
          <cell r="K60">
            <v>7682.95</v>
          </cell>
          <cell r="L60">
            <v>7855.07</v>
          </cell>
          <cell r="M60">
            <v>0</v>
          </cell>
          <cell r="N60">
            <v>0</v>
          </cell>
          <cell r="O60">
            <v>0</v>
          </cell>
          <cell r="P60" t="str">
            <v/>
          </cell>
          <cell r="Q60" t="str">
            <v>SK3876</v>
          </cell>
          <cell r="R60" t="str">
            <v/>
          </cell>
          <cell r="S60" t="str">
            <v/>
          </cell>
          <cell r="T60" t="str">
            <v/>
          </cell>
          <cell r="U60" t="str">
            <v>7920</v>
          </cell>
          <cell r="V60" t="str">
            <v>ZGFT</v>
          </cell>
          <cell r="W60">
            <v>45748</v>
          </cell>
          <cell r="X60">
            <v>0.11</v>
          </cell>
          <cell r="Y60">
            <v>8.7191276999999996</v>
          </cell>
        </row>
        <row r="61">
          <cell r="A61" t="str">
            <v>90202-000520A074</v>
          </cell>
          <cell r="B61" t="str">
            <v>FG,SK3876_HIS,80K,ES/LAT,Graphite,#ABK</v>
          </cell>
          <cell r="C61" t="str">
            <v>4270</v>
          </cell>
          <cell r="D61" t="str">
            <v>705</v>
          </cell>
          <cell r="E61" t="str">
            <v/>
          </cell>
          <cell r="F61" t="str">
            <v>ZGFT</v>
          </cell>
          <cell r="G61" t="str">
            <v>OCS  90202</v>
          </cell>
          <cell r="H61">
            <v>0</v>
          </cell>
          <cell r="I61">
            <v>1000</v>
          </cell>
          <cell r="J61">
            <v>7678.79</v>
          </cell>
          <cell r="K61">
            <v>7678.79</v>
          </cell>
          <cell r="L61">
            <v>7582.36</v>
          </cell>
          <cell r="M61">
            <v>0</v>
          </cell>
          <cell r="N61">
            <v>0</v>
          </cell>
          <cell r="O61">
            <v>0</v>
          </cell>
          <cell r="P61" t="str">
            <v/>
          </cell>
          <cell r="Q61" t="str">
            <v>SK3876</v>
          </cell>
          <cell r="R61" t="str">
            <v/>
          </cell>
          <cell r="S61" t="str">
            <v/>
          </cell>
          <cell r="T61" t="str">
            <v/>
          </cell>
          <cell r="U61" t="str">
            <v>7920</v>
          </cell>
          <cell r="V61" t="str">
            <v>ZGFT</v>
          </cell>
          <cell r="W61">
            <v>45748</v>
          </cell>
          <cell r="X61">
            <v>0.11</v>
          </cell>
          <cell r="Y61">
            <v>8.4164196000000011</v>
          </cell>
        </row>
        <row r="62">
          <cell r="A62" t="str">
            <v>90202-000520A077</v>
          </cell>
          <cell r="B62" t="str">
            <v>FG,SK3876_HIS,79K,AP,Graphite,#ABK</v>
          </cell>
          <cell r="C62" t="str">
            <v>4270</v>
          </cell>
          <cell r="D62" t="str">
            <v>705</v>
          </cell>
          <cell r="E62" t="str">
            <v/>
          </cell>
          <cell r="F62" t="str">
            <v>ZGFT</v>
          </cell>
          <cell r="G62" t="str">
            <v>OCS  90202</v>
          </cell>
          <cell r="H62">
            <v>0</v>
          </cell>
          <cell r="I62">
            <v>1000</v>
          </cell>
          <cell r="J62">
            <v>7849.74</v>
          </cell>
          <cell r="K62">
            <v>7677.61</v>
          </cell>
          <cell r="L62">
            <v>7849.73</v>
          </cell>
          <cell r="M62">
            <v>0</v>
          </cell>
          <cell r="N62">
            <v>5086.63</v>
          </cell>
          <cell r="O62">
            <v>648</v>
          </cell>
          <cell r="P62" t="str">
            <v/>
          </cell>
          <cell r="Q62" t="str">
            <v>SK3876</v>
          </cell>
          <cell r="R62" t="str">
            <v/>
          </cell>
          <cell r="S62" t="str">
            <v/>
          </cell>
          <cell r="T62" t="str">
            <v/>
          </cell>
          <cell r="U62" t="str">
            <v>7920</v>
          </cell>
          <cell r="V62" t="str">
            <v>ZGFT</v>
          </cell>
          <cell r="W62">
            <v>45748</v>
          </cell>
          <cell r="X62">
            <v>0.11</v>
          </cell>
          <cell r="Y62">
            <v>8.7132003000000005</v>
          </cell>
        </row>
        <row r="63">
          <cell r="A63" t="str">
            <v>90202-000520A079</v>
          </cell>
          <cell r="B63" t="str">
            <v>FG,SK3876_HIS,80K,NR,Graphite,#ABK</v>
          </cell>
          <cell r="C63" t="str">
            <v>4270</v>
          </cell>
          <cell r="D63" t="str">
            <v>705</v>
          </cell>
          <cell r="E63" t="str">
            <v/>
          </cell>
          <cell r="F63" t="str">
            <v>ZGFT</v>
          </cell>
          <cell r="G63" t="str">
            <v>OCS  90202</v>
          </cell>
          <cell r="H63">
            <v>0</v>
          </cell>
          <cell r="I63">
            <v>1000</v>
          </cell>
          <cell r="J63">
            <v>7282.9</v>
          </cell>
          <cell r="K63">
            <v>7658.76</v>
          </cell>
          <cell r="L63">
            <v>7868.55</v>
          </cell>
          <cell r="M63">
            <v>0</v>
          </cell>
          <cell r="N63">
            <v>0</v>
          </cell>
          <cell r="O63">
            <v>0</v>
          </cell>
          <cell r="P63" t="str">
            <v/>
          </cell>
          <cell r="Q63" t="str">
            <v>SK3876</v>
          </cell>
          <cell r="R63" t="str">
            <v/>
          </cell>
          <cell r="S63" t="str">
            <v/>
          </cell>
          <cell r="T63" t="str">
            <v/>
          </cell>
          <cell r="U63" t="str">
            <v>7920</v>
          </cell>
          <cell r="V63" t="str">
            <v>ZGFT</v>
          </cell>
          <cell r="W63">
            <v>45748</v>
          </cell>
          <cell r="X63">
            <v>0.11</v>
          </cell>
          <cell r="Y63">
            <v>8.7340905000000006</v>
          </cell>
        </row>
        <row r="64">
          <cell r="A64" t="str">
            <v>90202-000520A093</v>
          </cell>
          <cell r="B64" t="str">
            <v>FG,SK3876_HIS,79K,US/CA,Graphite,#ABK</v>
          </cell>
          <cell r="C64" t="str">
            <v>4270</v>
          </cell>
          <cell r="D64" t="str">
            <v>705</v>
          </cell>
          <cell r="E64" t="str">
            <v/>
          </cell>
          <cell r="F64" t="str">
            <v>ZGFT</v>
          </cell>
          <cell r="G64" t="str">
            <v>OCS  90202</v>
          </cell>
          <cell r="H64">
            <v>0</v>
          </cell>
          <cell r="I64">
            <v>1000</v>
          </cell>
          <cell r="J64">
            <v>7723.77</v>
          </cell>
          <cell r="K64">
            <v>7723.77</v>
          </cell>
          <cell r="L64">
            <v>7853.73</v>
          </cell>
          <cell r="M64">
            <v>0</v>
          </cell>
          <cell r="N64">
            <v>0</v>
          </cell>
          <cell r="O64">
            <v>0</v>
          </cell>
          <cell r="P64" t="str">
            <v/>
          </cell>
          <cell r="Q64" t="str">
            <v>SK3876</v>
          </cell>
          <cell r="R64" t="str">
            <v/>
          </cell>
          <cell r="S64" t="str">
            <v/>
          </cell>
          <cell r="T64" t="str">
            <v/>
          </cell>
          <cell r="U64" t="str">
            <v>7920</v>
          </cell>
          <cell r="V64" t="str">
            <v>ZGFT</v>
          </cell>
          <cell r="W64">
            <v>45748</v>
          </cell>
          <cell r="X64">
            <v>0.11</v>
          </cell>
          <cell r="Y64">
            <v>8.7176403000000011</v>
          </cell>
        </row>
        <row r="65">
          <cell r="A65" t="str">
            <v>90202-000530A02B</v>
          </cell>
          <cell r="B65" t="str">
            <v>FG,SK3876 M_HIS,80K,UK,Rose,#M3,Logitech</v>
          </cell>
          <cell r="C65" t="str">
            <v>4270</v>
          </cell>
          <cell r="D65" t="str">
            <v>705</v>
          </cell>
          <cell r="E65" t="str">
            <v/>
          </cell>
          <cell r="F65" t="str">
            <v>ZGFT</v>
          </cell>
          <cell r="G65" t="str">
            <v>OCS  90202</v>
          </cell>
          <cell r="H65">
            <v>0</v>
          </cell>
          <cell r="I65">
            <v>1000</v>
          </cell>
          <cell r="J65">
            <v>7752.13</v>
          </cell>
          <cell r="K65">
            <v>7427.02</v>
          </cell>
          <cell r="L65">
            <v>7878.28</v>
          </cell>
          <cell r="M65">
            <v>0</v>
          </cell>
          <cell r="N65">
            <v>0</v>
          </cell>
          <cell r="O65">
            <v>0</v>
          </cell>
          <cell r="P65" t="str">
            <v/>
          </cell>
          <cell r="Q65" t="str">
            <v>SK3876 M</v>
          </cell>
          <cell r="R65" t="str">
            <v/>
          </cell>
          <cell r="S65" t="str">
            <v/>
          </cell>
          <cell r="T65" t="str">
            <v/>
          </cell>
          <cell r="U65" t="str">
            <v>7920</v>
          </cell>
          <cell r="V65" t="str">
            <v>ZGFT</v>
          </cell>
          <cell r="W65">
            <v>45748</v>
          </cell>
          <cell r="X65">
            <v>0.11</v>
          </cell>
          <cell r="Y65">
            <v>8.7448908000000003</v>
          </cell>
        </row>
        <row r="66">
          <cell r="A66" t="str">
            <v>90202-000530A02D</v>
          </cell>
          <cell r="B66" t="str">
            <v>FG,SK3876 M_HIS,80K,DE,Rose,#M3,Logitech</v>
          </cell>
          <cell r="C66" t="str">
            <v>4270</v>
          </cell>
          <cell r="D66" t="str">
            <v>705</v>
          </cell>
          <cell r="E66" t="str">
            <v/>
          </cell>
          <cell r="F66" t="str">
            <v>ZGFT</v>
          </cell>
          <cell r="G66" t="str">
            <v>OCS  90202</v>
          </cell>
          <cell r="H66">
            <v>0</v>
          </cell>
          <cell r="I66">
            <v>1000</v>
          </cell>
          <cell r="J66">
            <v>7422.3</v>
          </cell>
          <cell r="K66">
            <v>7422.32</v>
          </cell>
          <cell r="L66">
            <v>7871.28</v>
          </cell>
          <cell r="M66">
            <v>0</v>
          </cell>
          <cell r="N66">
            <v>0</v>
          </cell>
          <cell r="O66">
            <v>0</v>
          </cell>
          <cell r="P66" t="str">
            <v/>
          </cell>
          <cell r="Q66" t="str">
            <v>SK3876 M</v>
          </cell>
          <cell r="R66" t="str">
            <v/>
          </cell>
          <cell r="S66" t="str">
            <v/>
          </cell>
          <cell r="T66" t="str">
            <v/>
          </cell>
          <cell r="U66" t="str">
            <v>7920</v>
          </cell>
          <cell r="V66" t="str">
            <v>ZGFT</v>
          </cell>
          <cell r="W66">
            <v>45748</v>
          </cell>
          <cell r="X66">
            <v>0.11</v>
          </cell>
          <cell r="Y66">
            <v>8.7371207999999996</v>
          </cell>
        </row>
        <row r="67">
          <cell r="A67" t="str">
            <v>90202-000530A02E</v>
          </cell>
          <cell r="B67" t="str">
            <v>FG,SK3876 M_HIS,80K,ES,Rose,#M3,Logitech</v>
          </cell>
          <cell r="C67" t="str">
            <v>4270</v>
          </cell>
          <cell r="D67" t="str">
            <v>705</v>
          </cell>
          <cell r="E67" t="str">
            <v/>
          </cell>
          <cell r="F67" t="str">
            <v>ZGFT</v>
          </cell>
          <cell r="G67" t="str">
            <v>OCS  90202</v>
          </cell>
          <cell r="H67">
            <v>0</v>
          </cell>
          <cell r="I67">
            <v>1000</v>
          </cell>
          <cell r="J67">
            <v>7423.45</v>
          </cell>
          <cell r="K67">
            <v>7423.66</v>
          </cell>
          <cell r="L67">
            <v>7872.62</v>
          </cell>
          <cell r="M67">
            <v>0</v>
          </cell>
          <cell r="N67">
            <v>0</v>
          </cell>
          <cell r="O67">
            <v>0</v>
          </cell>
          <cell r="P67" t="str">
            <v/>
          </cell>
          <cell r="Q67" t="str">
            <v>SK3876 M</v>
          </cell>
          <cell r="R67" t="str">
            <v/>
          </cell>
          <cell r="S67" t="str">
            <v/>
          </cell>
          <cell r="T67" t="str">
            <v/>
          </cell>
          <cell r="U67" t="str">
            <v>7920</v>
          </cell>
          <cell r="V67" t="str">
            <v>ZGFT</v>
          </cell>
          <cell r="W67">
            <v>45748</v>
          </cell>
          <cell r="X67">
            <v>0.11</v>
          </cell>
          <cell r="Y67">
            <v>8.7386081999999998</v>
          </cell>
        </row>
        <row r="68">
          <cell r="A68" t="str">
            <v>90202-000530A02F</v>
          </cell>
          <cell r="B68" t="str">
            <v>FG,SK3876 M_HIS,80K,FR,Rose,#M3,Logitech</v>
          </cell>
          <cell r="C68" t="str">
            <v>4270</v>
          </cell>
          <cell r="D68" t="str">
            <v>705</v>
          </cell>
          <cell r="E68" t="str">
            <v/>
          </cell>
          <cell r="F68" t="str">
            <v>ZGFT</v>
          </cell>
          <cell r="G68" t="str">
            <v>OCS  90202</v>
          </cell>
          <cell r="H68">
            <v>0</v>
          </cell>
          <cell r="I68">
            <v>1000</v>
          </cell>
          <cell r="J68">
            <v>7423.67</v>
          </cell>
          <cell r="K68">
            <v>7423.66</v>
          </cell>
          <cell r="L68">
            <v>7872.62</v>
          </cell>
          <cell r="M68">
            <v>0</v>
          </cell>
          <cell r="N68">
            <v>0</v>
          </cell>
          <cell r="O68">
            <v>0</v>
          </cell>
          <cell r="P68" t="str">
            <v/>
          </cell>
          <cell r="Q68" t="str">
            <v>SK3876 M</v>
          </cell>
          <cell r="R68" t="str">
            <v/>
          </cell>
          <cell r="S68" t="str">
            <v/>
          </cell>
          <cell r="T68" t="str">
            <v/>
          </cell>
          <cell r="U68" t="str">
            <v>7920</v>
          </cell>
          <cell r="V68" t="str">
            <v>ZGFT</v>
          </cell>
          <cell r="W68">
            <v>45748</v>
          </cell>
          <cell r="X68">
            <v>0.11</v>
          </cell>
          <cell r="Y68">
            <v>8.7386081999999998</v>
          </cell>
        </row>
        <row r="69">
          <cell r="A69" t="str">
            <v>90202-000530A02I</v>
          </cell>
          <cell r="B69" t="str">
            <v>FG,SK3876 M_HIS,80K,IT,Rose,#M3,Logitech</v>
          </cell>
          <cell r="C69" t="str">
            <v>4270</v>
          </cell>
          <cell r="D69" t="str">
            <v>705</v>
          </cell>
          <cell r="E69" t="str">
            <v/>
          </cell>
          <cell r="F69" t="str">
            <v>ZGFT</v>
          </cell>
          <cell r="G69" t="str">
            <v>OCS  90202</v>
          </cell>
          <cell r="H69">
            <v>0</v>
          </cell>
          <cell r="I69">
            <v>1000</v>
          </cell>
          <cell r="J69">
            <v>7285</v>
          </cell>
          <cell r="K69">
            <v>7422.32</v>
          </cell>
          <cell r="L69">
            <v>7871.28</v>
          </cell>
          <cell r="M69">
            <v>0</v>
          </cell>
          <cell r="N69">
            <v>0</v>
          </cell>
          <cell r="O69">
            <v>0</v>
          </cell>
          <cell r="P69" t="str">
            <v/>
          </cell>
          <cell r="Q69" t="str">
            <v>SK3876 M</v>
          </cell>
          <cell r="R69" t="str">
            <v/>
          </cell>
          <cell r="S69" t="str">
            <v/>
          </cell>
          <cell r="T69" t="str">
            <v/>
          </cell>
          <cell r="U69" t="str">
            <v>7920</v>
          </cell>
          <cell r="V69" t="str">
            <v>ZGFT</v>
          </cell>
          <cell r="W69">
            <v>45748</v>
          </cell>
          <cell r="X69">
            <v>0.11</v>
          </cell>
          <cell r="Y69">
            <v>8.7371207999999996</v>
          </cell>
        </row>
        <row r="70">
          <cell r="A70" t="str">
            <v>90202-000530A02U</v>
          </cell>
          <cell r="B70" t="str">
            <v>FG,SK3876 M_HIS,80K,US-I,Rose,#M3,920</v>
          </cell>
          <cell r="C70" t="str">
            <v>4270</v>
          </cell>
          <cell r="D70" t="str">
            <v>705</v>
          </cell>
          <cell r="E70" t="str">
            <v/>
          </cell>
          <cell r="F70" t="str">
            <v>ZGFT</v>
          </cell>
          <cell r="G70" t="str">
            <v>OCS  90202</v>
          </cell>
          <cell r="H70">
            <v>0</v>
          </cell>
          <cell r="I70">
            <v>1000</v>
          </cell>
          <cell r="J70">
            <v>7375</v>
          </cell>
          <cell r="K70">
            <v>7448.36</v>
          </cell>
          <cell r="L70">
            <v>7899.62</v>
          </cell>
          <cell r="M70">
            <v>0</v>
          </cell>
          <cell r="N70">
            <v>0</v>
          </cell>
          <cell r="O70">
            <v>0</v>
          </cell>
          <cell r="P70" t="str">
            <v/>
          </cell>
          <cell r="Q70" t="str">
            <v>SK3876 M</v>
          </cell>
          <cell r="R70" t="str">
            <v/>
          </cell>
          <cell r="S70" t="str">
            <v/>
          </cell>
          <cell r="T70" t="str">
            <v/>
          </cell>
          <cell r="U70" t="str">
            <v>7920</v>
          </cell>
          <cell r="V70" t="str">
            <v>ZGFT</v>
          </cell>
          <cell r="W70">
            <v>45748</v>
          </cell>
          <cell r="X70">
            <v>0.11</v>
          </cell>
          <cell r="Y70">
            <v>8.7685782000000003</v>
          </cell>
        </row>
        <row r="71">
          <cell r="A71" t="str">
            <v>90202-000530A033</v>
          </cell>
          <cell r="B71" t="str">
            <v>FG,SK3876 M_HIS,79K,TH,Rose,#M3,Logitech</v>
          </cell>
          <cell r="C71" t="str">
            <v>4270</v>
          </cell>
          <cell r="D71" t="str">
            <v>705</v>
          </cell>
          <cell r="E71" t="str">
            <v/>
          </cell>
          <cell r="F71" t="str">
            <v>ZGFT</v>
          </cell>
          <cell r="G71" t="str">
            <v>OCS  90202</v>
          </cell>
          <cell r="H71">
            <v>0</v>
          </cell>
          <cell r="I71">
            <v>1000</v>
          </cell>
          <cell r="J71">
            <v>7423.55</v>
          </cell>
          <cell r="K71">
            <v>7423.54</v>
          </cell>
          <cell r="L71">
            <v>7875.3</v>
          </cell>
          <cell r="M71">
            <v>0</v>
          </cell>
          <cell r="N71">
            <v>0</v>
          </cell>
          <cell r="O71">
            <v>0</v>
          </cell>
          <cell r="P71" t="str">
            <v/>
          </cell>
          <cell r="Q71" t="str">
            <v>SK3876 M</v>
          </cell>
          <cell r="R71" t="str">
            <v/>
          </cell>
          <cell r="S71" t="str">
            <v/>
          </cell>
          <cell r="T71" t="str">
            <v/>
          </cell>
          <cell r="U71" t="str">
            <v>7920</v>
          </cell>
          <cell r="V71" t="str">
            <v>ZGFT</v>
          </cell>
          <cell r="W71">
            <v>45748</v>
          </cell>
          <cell r="X71">
            <v>0.11</v>
          </cell>
          <cell r="Y71">
            <v>8.7415830000000003</v>
          </cell>
        </row>
        <row r="72">
          <cell r="A72" t="str">
            <v>90202-000530A040</v>
          </cell>
          <cell r="B72" t="str">
            <v>FG,SK3876 M_HIS,79K,BR,Rose,2,#M3,920</v>
          </cell>
          <cell r="C72" t="str">
            <v>4270</v>
          </cell>
          <cell r="D72" t="str">
            <v>705</v>
          </cell>
          <cell r="E72" t="str">
            <v/>
          </cell>
          <cell r="F72" t="str">
            <v>ZGFT</v>
          </cell>
          <cell r="G72" t="str">
            <v>OCS  90202</v>
          </cell>
          <cell r="H72">
            <v>0</v>
          </cell>
          <cell r="I72">
            <v>1000</v>
          </cell>
          <cell r="J72">
            <v>7407.32</v>
          </cell>
          <cell r="K72">
            <v>7407.54</v>
          </cell>
          <cell r="L72">
            <v>7859.3</v>
          </cell>
          <cell r="M72">
            <v>0</v>
          </cell>
          <cell r="N72">
            <v>0</v>
          </cell>
          <cell r="O72">
            <v>0</v>
          </cell>
          <cell r="P72" t="str">
            <v/>
          </cell>
          <cell r="Q72" t="str">
            <v>SK3876 M</v>
          </cell>
          <cell r="R72" t="str">
            <v/>
          </cell>
          <cell r="S72" t="str">
            <v/>
          </cell>
          <cell r="T72" t="str">
            <v/>
          </cell>
          <cell r="U72" t="str">
            <v>7920</v>
          </cell>
          <cell r="V72" t="str">
            <v>ZGFT</v>
          </cell>
          <cell r="W72">
            <v>45748</v>
          </cell>
          <cell r="X72">
            <v>0.11</v>
          </cell>
          <cell r="Y72">
            <v>8.7238230000000012</v>
          </cell>
        </row>
        <row r="73">
          <cell r="A73" t="str">
            <v>90202-000530A074</v>
          </cell>
          <cell r="B73" t="str">
            <v>FG,SK3876 M_HIS,80K,ES/LAT,Rose,#M3,920</v>
          </cell>
          <cell r="C73" t="str">
            <v>4270</v>
          </cell>
          <cell r="D73" t="str">
            <v>705</v>
          </cell>
          <cell r="E73" t="str">
            <v/>
          </cell>
          <cell r="F73" t="str">
            <v>ZGFT</v>
          </cell>
          <cell r="G73" t="str">
            <v>OCS  90202</v>
          </cell>
          <cell r="H73">
            <v>0</v>
          </cell>
          <cell r="I73">
            <v>1000</v>
          </cell>
          <cell r="J73">
            <v>7949.14</v>
          </cell>
          <cell r="K73">
            <v>7442.35</v>
          </cell>
          <cell r="L73">
            <v>7894.21</v>
          </cell>
          <cell r="M73">
            <v>0</v>
          </cell>
          <cell r="N73">
            <v>6315.37</v>
          </cell>
          <cell r="O73">
            <v>800</v>
          </cell>
          <cell r="P73" t="str">
            <v/>
          </cell>
          <cell r="Q73" t="str">
            <v>SK3876 M</v>
          </cell>
          <cell r="R73" t="str">
            <v/>
          </cell>
          <cell r="S73" t="str">
            <v/>
          </cell>
          <cell r="T73" t="str">
            <v/>
          </cell>
          <cell r="U73" t="str">
            <v>7920</v>
          </cell>
          <cell r="V73" t="str">
            <v>ZGFT</v>
          </cell>
          <cell r="W73">
            <v>45748</v>
          </cell>
          <cell r="X73">
            <v>0.11</v>
          </cell>
          <cell r="Y73">
            <v>8.7625731000000009</v>
          </cell>
        </row>
        <row r="74">
          <cell r="A74" t="str">
            <v>90202-000530A077</v>
          </cell>
          <cell r="B74" t="str">
            <v>FG,SK3876 M_HIS,79K,AP,Rose,#M3,Logitech</v>
          </cell>
          <cell r="C74" t="str">
            <v>4270</v>
          </cell>
          <cell r="D74" t="str">
            <v>705</v>
          </cell>
          <cell r="E74" t="str">
            <v/>
          </cell>
          <cell r="F74" t="str">
            <v>ZGFT</v>
          </cell>
          <cell r="G74" t="str">
            <v>OCS  90202</v>
          </cell>
          <cell r="H74">
            <v>0</v>
          </cell>
          <cell r="I74">
            <v>1000</v>
          </cell>
          <cell r="J74">
            <v>7853.96</v>
          </cell>
          <cell r="K74">
            <v>7402.2</v>
          </cell>
          <cell r="L74">
            <v>7853.96</v>
          </cell>
          <cell r="M74">
            <v>0</v>
          </cell>
          <cell r="N74">
            <v>0</v>
          </cell>
          <cell r="O74">
            <v>0</v>
          </cell>
          <cell r="P74" t="str">
            <v/>
          </cell>
          <cell r="Q74" t="str">
            <v>SK3876 M</v>
          </cell>
          <cell r="R74" t="str">
            <v/>
          </cell>
          <cell r="S74" t="str">
            <v/>
          </cell>
          <cell r="T74" t="str">
            <v/>
          </cell>
          <cell r="U74" t="str">
            <v>7920</v>
          </cell>
          <cell r="V74" t="str">
            <v>ZGFT</v>
          </cell>
          <cell r="W74">
            <v>45748</v>
          </cell>
          <cell r="X74">
            <v>0.11</v>
          </cell>
          <cell r="Y74">
            <v>8.7178956000000003</v>
          </cell>
        </row>
        <row r="75">
          <cell r="A75" t="str">
            <v>90202-000530A093</v>
          </cell>
          <cell r="B75" t="str">
            <v>FG,SK3876 M_HIS,79K,AMR,Rose,#M3</v>
          </cell>
          <cell r="C75" t="str">
            <v>4270</v>
          </cell>
          <cell r="D75" t="str">
            <v>705</v>
          </cell>
          <cell r="E75" t="str">
            <v/>
          </cell>
          <cell r="F75" t="str">
            <v>ZGFT</v>
          </cell>
          <cell r="G75" t="str">
            <v>OCS  90202</v>
          </cell>
          <cell r="H75">
            <v>0</v>
          </cell>
          <cell r="I75">
            <v>1000</v>
          </cell>
          <cell r="J75">
            <v>7858.52</v>
          </cell>
          <cell r="K75">
            <v>7406.76</v>
          </cell>
          <cell r="L75">
            <v>7858.52</v>
          </cell>
          <cell r="M75">
            <v>0</v>
          </cell>
          <cell r="N75">
            <v>0</v>
          </cell>
          <cell r="O75">
            <v>0</v>
          </cell>
          <cell r="P75" t="str">
            <v/>
          </cell>
          <cell r="Q75" t="str">
            <v>SK3876 M</v>
          </cell>
          <cell r="R75" t="str">
            <v/>
          </cell>
          <cell r="S75" t="str">
            <v/>
          </cell>
          <cell r="T75" t="str">
            <v/>
          </cell>
          <cell r="U75" t="str">
            <v>7920</v>
          </cell>
          <cell r="V75" t="str">
            <v>ZGFT</v>
          </cell>
          <cell r="W75">
            <v>45748</v>
          </cell>
          <cell r="X75">
            <v>0.11</v>
          </cell>
          <cell r="Y75">
            <v>8.7229572000000015</v>
          </cell>
        </row>
        <row r="76">
          <cell r="A76" t="str">
            <v>90202-000540A02B</v>
          </cell>
          <cell r="B76" t="str">
            <v>FG,SK3876 W_HIS,80K,UK,Off-White,#J3</v>
          </cell>
          <cell r="C76" t="str">
            <v>4270</v>
          </cell>
          <cell r="D76" t="str">
            <v>705</v>
          </cell>
          <cell r="E76" t="str">
            <v/>
          </cell>
          <cell r="F76" t="str">
            <v>ZGFT</v>
          </cell>
          <cell r="G76" t="str">
            <v>OCS  90202</v>
          </cell>
          <cell r="H76">
            <v>0</v>
          </cell>
          <cell r="I76">
            <v>1000</v>
          </cell>
          <cell r="J76">
            <v>8082.3</v>
          </cell>
          <cell r="K76">
            <v>8003.85</v>
          </cell>
          <cell r="L76">
            <v>8082.3</v>
          </cell>
          <cell r="M76">
            <v>0</v>
          </cell>
          <cell r="N76">
            <v>0</v>
          </cell>
          <cell r="O76">
            <v>0</v>
          </cell>
          <cell r="P76" t="str">
            <v/>
          </cell>
          <cell r="Q76" t="str">
            <v>SK3876 W</v>
          </cell>
          <cell r="R76" t="str">
            <v/>
          </cell>
          <cell r="S76" t="str">
            <v/>
          </cell>
          <cell r="T76" t="str">
            <v/>
          </cell>
          <cell r="U76" t="str">
            <v>7920</v>
          </cell>
          <cell r="V76" t="str">
            <v>ZGFT</v>
          </cell>
          <cell r="W76">
            <v>45748</v>
          </cell>
          <cell r="X76">
            <v>0.11</v>
          </cell>
          <cell r="Y76">
            <v>8.9713530000000006</v>
          </cell>
        </row>
        <row r="77">
          <cell r="A77" t="str">
            <v>90202-000540A02D</v>
          </cell>
          <cell r="B77" t="str">
            <v>FG,SK3876 W_HIS,80K,Off-White,#J3,German</v>
          </cell>
          <cell r="C77" t="str">
            <v>4270</v>
          </cell>
          <cell r="D77" t="str">
            <v>705</v>
          </cell>
          <cell r="E77" t="str">
            <v/>
          </cell>
          <cell r="F77" t="str">
            <v>ZGFT</v>
          </cell>
          <cell r="G77" t="str">
            <v>OCS  90202</v>
          </cell>
          <cell r="H77">
            <v>0</v>
          </cell>
          <cell r="I77">
            <v>1000</v>
          </cell>
          <cell r="J77">
            <v>0</v>
          </cell>
          <cell r="K77">
            <v>8066.03</v>
          </cell>
          <cell r="L77">
            <v>8075.28</v>
          </cell>
          <cell r="M77">
            <v>0</v>
          </cell>
          <cell r="N77">
            <v>0</v>
          </cell>
          <cell r="O77">
            <v>0</v>
          </cell>
          <cell r="P77" t="str">
            <v/>
          </cell>
          <cell r="Q77" t="str">
            <v>SK3876 W</v>
          </cell>
          <cell r="R77" t="str">
            <v/>
          </cell>
          <cell r="S77" t="str">
            <v/>
          </cell>
          <cell r="T77" t="str">
            <v/>
          </cell>
          <cell r="U77" t="str">
            <v>7920</v>
          </cell>
          <cell r="V77" t="str">
            <v>ZGFT</v>
          </cell>
          <cell r="W77">
            <v>45748</v>
          </cell>
          <cell r="X77">
            <v>0.11</v>
          </cell>
          <cell r="Y77">
            <v>8.9635607999999998</v>
          </cell>
        </row>
        <row r="78">
          <cell r="A78" t="str">
            <v>90202-000540A02E</v>
          </cell>
          <cell r="B78" t="str">
            <v>FG,SK3876 W_HIS,80K,Off-White,#J3</v>
          </cell>
          <cell r="C78" t="str">
            <v>4270</v>
          </cell>
          <cell r="D78" t="str">
            <v>705</v>
          </cell>
          <cell r="E78" t="str">
            <v/>
          </cell>
          <cell r="F78" t="str">
            <v>ZGFT</v>
          </cell>
          <cell r="G78" t="str">
            <v>OCS  90202</v>
          </cell>
          <cell r="H78">
            <v>0</v>
          </cell>
          <cell r="I78">
            <v>1000</v>
          </cell>
          <cell r="J78">
            <v>8000.25</v>
          </cell>
          <cell r="K78">
            <v>8000.47</v>
          </cell>
          <cell r="L78">
            <v>8076.62</v>
          </cell>
          <cell r="M78">
            <v>0</v>
          </cell>
          <cell r="N78">
            <v>0</v>
          </cell>
          <cell r="O78">
            <v>0</v>
          </cell>
          <cell r="P78" t="str">
            <v/>
          </cell>
          <cell r="Q78" t="str">
            <v>SK3876 W</v>
          </cell>
          <cell r="R78" t="str">
            <v/>
          </cell>
          <cell r="S78" t="str">
            <v/>
          </cell>
          <cell r="T78" t="str">
            <v/>
          </cell>
          <cell r="U78" t="str">
            <v>7920</v>
          </cell>
          <cell r="V78" t="str">
            <v>ZGFT</v>
          </cell>
          <cell r="W78">
            <v>45748</v>
          </cell>
          <cell r="X78">
            <v>0.11</v>
          </cell>
          <cell r="Y78">
            <v>8.9650482000000018</v>
          </cell>
        </row>
        <row r="79">
          <cell r="A79" t="str">
            <v>90202-000540A02F</v>
          </cell>
          <cell r="B79" t="str">
            <v>FG,SK3876 W_HIS,80K,Off-White,#J3,French</v>
          </cell>
          <cell r="C79" t="str">
            <v>4270</v>
          </cell>
          <cell r="D79" t="str">
            <v>705</v>
          </cell>
          <cell r="E79" t="str">
            <v/>
          </cell>
          <cell r="F79" t="str">
            <v>ZGFT</v>
          </cell>
          <cell r="G79" t="str">
            <v>OCS  90202</v>
          </cell>
          <cell r="H79">
            <v>0</v>
          </cell>
          <cell r="I79">
            <v>1000</v>
          </cell>
          <cell r="J79">
            <v>8076.62</v>
          </cell>
          <cell r="K79">
            <v>8000.47</v>
          </cell>
          <cell r="L79">
            <v>8076.62</v>
          </cell>
          <cell r="M79">
            <v>0</v>
          </cell>
          <cell r="N79">
            <v>0</v>
          </cell>
          <cell r="O79">
            <v>0</v>
          </cell>
          <cell r="P79" t="str">
            <v/>
          </cell>
          <cell r="Q79" t="str">
            <v>SK3876 W</v>
          </cell>
          <cell r="R79" t="str">
            <v/>
          </cell>
          <cell r="S79" t="str">
            <v/>
          </cell>
          <cell r="T79" t="str">
            <v/>
          </cell>
          <cell r="U79" t="str">
            <v>7920</v>
          </cell>
          <cell r="V79" t="str">
            <v>ZGFT</v>
          </cell>
          <cell r="W79">
            <v>45748</v>
          </cell>
          <cell r="X79">
            <v>0.11</v>
          </cell>
          <cell r="Y79">
            <v>8.9650482000000018</v>
          </cell>
        </row>
        <row r="80">
          <cell r="A80" t="str">
            <v>90202-000540A02I</v>
          </cell>
          <cell r="B80" t="str">
            <v>FG,SK3876 W_HIS,80K,Off-White,#J3</v>
          </cell>
          <cell r="C80" t="str">
            <v>4270</v>
          </cell>
          <cell r="D80" t="str">
            <v>705</v>
          </cell>
          <cell r="E80" t="str">
            <v/>
          </cell>
          <cell r="F80" t="str">
            <v>ZGFT</v>
          </cell>
          <cell r="G80" t="str">
            <v>OCS  90202</v>
          </cell>
          <cell r="H80">
            <v>0</v>
          </cell>
          <cell r="I80">
            <v>1000</v>
          </cell>
          <cell r="J80">
            <v>8075.28</v>
          </cell>
          <cell r="K80">
            <v>7999.13</v>
          </cell>
          <cell r="L80">
            <v>8075.28</v>
          </cell>
          <cell r="M80">
            <v>0</v>
          </cell>
          <cell r="N80">
            <v>0</v>
          </cell>
          <cell r="O80">
            <v>0</v>
          </cell>
          <cell r="P80" t="str">
            <v/>
          </cell>
          <cell r="Q80" t="str">
            <v>SK3876 W</v>
          </cell>
          <cell r="R80" t="str">
            <v/>
          </cell>
          <cell r="S80" t="str">
            <v/>
          </cell>
          <cell r="T80" t="str">
            <v/>
          </cell>
          <cell r="U80" t="str">
            <v>7920</v>
          </cell>
          <cell r="V80" t="str">
            <v>ZGFT</v>
          </cell>
          <cell r="W80">
            <v>45748</v>
          </cell>
          <cell r="X80">
            <v>0.11</v>
          </cell>
          <cell r="Y80">
            <v>8.9635607999999998</v>
          </cell>
        </row>
        <row r="81">
          <cell r="A81" t="str">
            <v>90202-000540A02U</v>
          </cell>
          <cell r="B81" t="str">
            <v>FG,SK3876 W_HIS,80K,Off-White,#J3</v>
          </cell>
          <cell r="C81" t="str">
            <v>4270</v>
          </cell>
          <cell r="D81" t="str">
            <v>705</v>
          </cell>
          <cell r="E81" t="str">
            <v/>
          </cell>
          <cell r="F81" t="str">
            <v>ZGFT</v>
          </cell>
          <cell r="G81" t="str">
            <v>OCS  90202</v>
          </cell>
          <cell r="H81">
            <v>0</v>
          </cell>
          <cell r="I81">
            <v>1000</v>
          </cell>
          <cell r="J81">
            <v>8024.95</v>
          </cell>
          <cell r="K81">
            <v>8025.17</v>
          </cell>
          <cell r="L81">
            <v>8103.62</v>
          </cell>
          <cell r="M81">
            <v>0</v>
          </cell>
          <cell r="N81">
            <v>0</v>
          </cell>
          <cell r="O81">
            <v>0</v>
          </cell>
          <cell r="P81" t="str">
            <v/>
          </cell>
          <cell r="Q81" t="str">
            <v>SK3876 W</v>
          </cell>
          <cell r="R81" t="str">
            <v/>
          </cell>
          <cell r="S81" t="str">
            <v/>
          </cell>
          <cell r="T81" t="str">
            <v/>
          </cell>
          <cell r="U81" t="str">
            <v>7920</v>
          </cell>
          <cell r="V81" t="str">
            <v>ZGFT</v>
          </cell>
          <cell r="W81">
            <v>45748</v>
          </cell>
          <cell r="X81">
            <v>0.11</v>
          </cell>
          <cell r="Y81">
            <v>8.9950182000000005</v>
          </cell>
        </row>
        <row r="82">
          <cell r="A82" t="str">
            <v>90202-000540A033</v>
          </cell>
          <cell r="B82" t="str">
            <v>FG,SK3876 W_HIS,79K,Off-White,#J3</v>
          </cell>
          <cell r="C82" t="str">
            <v>4270</v>
          </cell>
          <cell r="D82" t="str">
            <v>705</v>
          </cell>
          <cell r="E82" t="str">
            <v/>
          </cell>
          <cell r="F82" t="str">
            <v>ZGFT</v>
          </cell>
          <cell r="G82" t="str">
            <v>OCS  90202</v>
          </cell>
          <cell r="H82">
            <v>0</v>
          </cell>
          <cell r="I82">
            <v>1000</v>
          </cell>
          <cell r="J82">
            <v>8081.7</v>
          </cell>
          <cell r="K82">
            <v>7871.93</v>
          </cell>
          <cell r="L82">
            <v>8081.72</v>
          </cell>
          <cell r="M82">
            <v>0</v>
          </cell>
          <cell r="N82">
            <v>0</v>
          </cell>
          <cell r="O82">
            <v>0</v>
          </cell>
          <cell r="P82" t="str">
            <v/>
          </cell>
          <cell r="Q82" t="str">
            <v>SK3876 W</v>
          </cell>
          <cell r="R82" t="str">
            <v/>
          </cell>
          <cell r="S82" t="str">
            <v/>
          </cell>
          <cell r="T82" t="str">
            <v/>
          </cell>
          <cell r="U82" t="str">
            <v>7920</v>
          </cell>
          <cell r="V82" t="str">
            <v>ZGFT</v>
          </cell>
          <cell r="W82">
            <v>45748</v>
          </cell>
          <cell r="X82">
            <v>0.11</v>
          </cell>
          <cell r="Y82">
            <v>8.9707092000000017</v>
          </cell>
        </row>
        <row r="83">
          <cell r="A83" t="str">
            <v>90202-000540A040</v>
          </cell>
          <cell r="B83" t="str">
            <v>FG,SK3876 W_HIS,79K,Off-White,#J3</v>
          </cell>
          <cell r="C83" t="str">
            <v>4270</v>
          </cell>
          <cell r="D83" t="str">
            <v>705</v>
          </cell>
          <cell r="E83" t="str">
            <v/>
          </cell>
          <cell r="F83" t="str">
            <v>ZGFT</v>
          </cell>
          <cell r="G83" t="str">
            <v>OCS  90202</v>
          </cell>
          <cell r="H83">
            <v>0</v>
          </cell>
          <cell r="I83">
            <v>1000</v>
          </cell>
          <cell r="J83">
            <v>8065.72</v>
          </cell>
          <cell r="K83">
            <v>7855.93</v>
          </cell>
          <cell r="L83">
            <v>8065.72</v>
          </cell>
          <cell r="M83">
            <v>0</v>
          </cell>
          <cell r="N83">
            <v>0</v>
          </cell>
          <cell r="O83">
            <v>0</v>
          </cell>
          <cell r="P83" t="str">
            <v/>
          </cell>
          <cell r="Q83" t="str">
            <v>SK3876 W</v>
          </cell>
          <cell r="R83" t="str">
            <v/>
          </cell>
          <cell r="S83" t="str">
            <v/>
          </cell>
          <cell r="T83" t="str">
            <v/>
          </cell>
          <cell r="U83" t="str">
            <v>7920</v>
          </cell>
          <cell r="V83" t="str">
            <v>ZGFT</v>
          </cell>
          <cell r="W83">
            <v>45748</v>
          </cell>
          <cell r="X83">
            <v>0.11</v>
          </cell>
          <cell r="Y83">
            <v>8.9529492000000008</v>
          </cell>
        </row>
        <row r="84">
          <cell r="A84" t="str">
            <v>90202-000540A074</v>
          </cell>
          <cell r="B84" t="str">
            <v>FG,SK3876 W_HIS,80K,Off-White,#J3</v>
          </cell>
          <cell r="C84" t="str">
            <v>4270</v>
          </cell>
          <cell r="D84" t="str">
            <v>705</v>
          </cell>
          <cell r="E84" t="str">
            <v/>
          </cell>
          <cell r="F84" t="str">
            <v>ZGFT</v>
          </cell>
          <cell r="G84" t="str">
            <v>OCS  90202</v>
          </cell>
          <cell r="H84">
            <v>0</v>
          </cell>
          <cell r="I84">
            <v>1000</v>
          </cell>
          <cell r="J84">
            <v>8098.21</v>
          </cell>
          <cell r="K84">
            <v>8019.16</v>
          </cell>
          <cell r="L84">
            <v>8098.21</v>
          </cell>
          <cell r="M84">
            <v>0</v>
          </cell>
          <cell r="N84">
            <v>10074.18</v>
          </cell>
          <cell r="O84">
            <v>1244</v>
          </cell>
          <cell r="P84" t="str">
            <v/>
          </cell>
          <cell r="Q84" t="str">
            <v>SK3876 W</v>
          </cell>
          <cell r="R84" t="str">
            <v/>
          </cell>
          <cell r="S84" t="str">
            <v/>
          </cell>
          <cell r="T84" t="str">
            <v/>
          </cell>
          <cell r="U84" t="str">
            <v>7920</v>
          </cell>
          <cell r="V84" t="str">
            <v>ZGFT</v>
          </cell>
          <cell r="W84">
            <v>45748</v>
          </cell>
          <cell r="X84">
            <v>0.11</v>
          </cell>
          <cell r="Y84">
            <v>8.9890131000000011</v>
          </cell>
        </row>
        <row r="85">
          <cell r="A85" t="str">
            <v>90202-000540A077</v>
          </cell>
          <cell r="B85" t="str">
            <v>FG,SK3876 W_HIS,79K,Off-White,#J3,Asia</v>
          </cell>
          <cell r="C85" t="str">
            <v>4270</v>
          </cell>
          <cell r="D85" t="str">
            <v>705</v>
          </cell>
          <cell r="E85" t="str">
            <v/>
          </cell>
          <cell r="F85" t="str">
            <v>ZGFT</v>
          </cell>
          <cell r="G85" t="str">
            <v>OCS  90202</v>
          </cell>
          <cell r="H85">
            <v>0</v>
          </cell>
          <cell r="I85">
            <v>1000</v>
          </cell>
          <cell r="J85">
            <v>7991.44</v>
          </cell>
          <cell r="K85">
            <v>7850.59</v>
          </cell>
          <cell r="L85">
            <v>8060.38</v>
          </cell>
          <cell r="M85">
            <v>0</v>
          </cell>
          <cell r="N85">
            <v>0</v>
          </cell>
          <cell r="O85">
            <v>0</v>
          </cell>
          <cell r="P85" t="str">
            <v/>
          </cell>
          <cell r="Q85" t="str">
            <v>SK3876 W</v>
          </cell>
          <cell r="R85" t="str">
            <v/>
          </cell>
          <cell r="S85" t="str">
            <v/>
          </cell>
          <cell r="T85" t="str">
            <v/>
          </cell>
          <cell r="U85" t="str">
            <v>7920</v>
          </cell>
          <cell r="V85" t="str">
            <v>ZGFT</v>
          </cell>
          <cell r="W85">
            <v>45748</v>
          </cell>
          <cell r="X85">
            <v>0.11</v>
          </cell>
          <cell r="Y85">
            <v>8.9470218000000017</v>
          </cell>
        </row>
        <row r="86">
          <cell r="A86" t="str">
            <v>90202-000540A079</v>
          </cell>
          <cell r="B86" t="str">
            <v>FG,SK3876 W_HIS,80K,Off-White,#J3,Nordic</v>
          </cell>
          <cell r="C86" t="str">
            <v>4270</v>
          </cell>
          <cell r="D86" t="str">
            <v>705</v>
          </cell>
          <cell r="E86" t="str">
            <v/>
          </cell>
          <cell r="F86" t="str">
            <v>ZGFT</v>
          </cell>
          <cell r="G86" t="str">
            <v>OCS  90202</v>
          </cell>
          <cell r="H86">
            <v>0</v>
          </cell>
          <cell r="I86">
            <v>1000</v>
          </cell>
          <cell r="J86">
            <v>0</v>
          </cell>
          <cell r="K86">
            <v>8066.03</v>
          </cell>
          <cell r="L86">
            <v>8075.28</v>
          </cell>
          <cell r="M86">
            <v>0</v>
          </cell>
          <cell r="N86">
            <v>0</v>
          </cell>
          <cell r="O86">
            <v>0</v>
          </cell>
          <cell r="P86" t="str">
            <v/>
          </cell>
          <cell r="Q86" t="str">
            <v>SK3876 W</v>
          </cell>
          <cell r="R86" t="str">
            <v/>
          </cell>
          <cell r="S86" t="str">
            <v/>
          </cell>
          <cell r="T86" t="str">
            <v/>
          </cell>
          <cell r="U86" t="str">
            <v>7920</v>
          </cell>
          <cell r="V86" t="str">
            <v>ZGFT</v>
          </cell>
          <cell r="W86">
            <v>45748</v>
          </cell>
          <cell r="X86">
            <v>0.11</v>
          </cell>
          <cell r="Y86">
            <v>8.9635607999999998</v>
          </cell>
        </row>
        <row r="87">
          <cell r="A87" t="str">
            <v>90202-000540A093</v>
          </cell>
          <cell r="B87" t="str">
            <v>FG,SK3876 W_HIS,79K,US/CA,Off-White,#J3</v>
          </cell>
          <cell r="C87" t="str">
            <v>4270</v>
          </cell>
          <cell r="D87" t="str">
            <v>705</v>
          </cell>
          <cell r="E87" t="str">
            <v/>
          </cell>
          <cell r="F87" t="str">
            <v>ZGFT</v>
          </cell>
          <cell r="G87" t="str">
            <v>OCS  90202</v>
          </cell>
          <cell r="H87">
            <v>0</v>
          </cell>
          <cell r="I87">
            <v>1000</v>
          </cell>
          <cell r="J87">
            <v>7755.83</v>
          </cell>
          <cell r="K87">
            <v>7855.15</v>
          </cell>
          <cell r="L87">
            <v>7755.82</v>
          </cell>
          <cell r="M87">
            <v>0</v>
          </cell>
          <cell r="N87">
            <v>0</v>
          </cell>
          <cell r="O87">
            <v>0</v>
          </cell>
          <cell r="P87" t="str">
            <v/>
          </cell>
          <cell r="Q87" t="str">
            <v>SK3876 W</v>
          </cell>
          <cell r="R87" t="str">
            <v/>
          </cell>
          <cell r="S87" t="str">
            <v/>
          </cell>
          <cell r="T87" t="str">
            <v/>
          </cell>
          <cell r="U87" t="str">
            <v>7920</v>
          </cell>
          <cell r="V87" t="str">
            <v>ZGFT</v>
          </cell>
          <cell r="W87">
            <v>45748</v>
          </cell>
          <cell r="X87">
            <v>0.11</v>
          </cell>
          <cell r="Y87">
            <v>8.6089602000000003</v>
          </cell>
        </row>
        <row r="88">
          <cell r="A88" t="str">
            <v>90202-000570A023</v>
          </cell>
          <cell r="B88" t="str">
            <v>FG,SK3881 H_HIS,80K,#AAW,Gray,PCR,CAN/FR</v>
          </cell>
          <cell r="C88" t="str">
            <v>4270</v>
          </cell>
          <cell r="D88" t="str">
            <v>701</v>
          </cell>
          <cell r="E88" t="str">
            <v/>
          </cell>
          <cell r="F88" t="str">
            <v>ZGFT</v>
          </cell>
          <cell r="G88" t="str">
            <v>OCS  90202</v>
          </cell>
          <cell r="H88">
            <v>0</v>
          </cell>
          <cell r="I88">
            <v>1000</v>
          </cell>
          <cell r="J88">
            <v>7584.76</v>
          </cell>
          <cell r="K88">
            <v>7584.81</v>
          </cell>
          <cell r="L88">
            <v>7967.11</v>
          </cell>
          <cell r="M88">
            <v>0</v>
          </cell>
          <cell r="N88">
            <v>0</v>
          </cell>
          <cell r="O88">
            <v>0</v>
          </cell>
          <cell r="P88" t="str">
            <v/>
          </cell>
          <cell r="Q88" t="str">
            <v>SK3881 H</v>
          </cell>
          <cell r="R88" t="str">
            <v/>
          </cell>
          <cell r="S88" t="str">
            <v/>
          </cell>
          <cell r="T88" t="str">
            <v/>
          </cell>
          <cell r="U88" t="str">
            <v>7920</v>
          </cell>
          <cell r="V88" t="str">
            <v>ZGFT</v>
          </cell>
          <cell r="W88">
            <v>45748</v>
          </cell>
          <cell r="X88">
            <v>0.11</v>
          </cell>
          <cell r="Y88">
            <v>8.8434921000000006</v>
          </cell>
        </row>
        <row r="89">
          <cell r="A89" t="str">
            <v>90202-000570A074</v>
          </cell>
          <cell r="B89" t="str">
            <v>FG,SK3881 H_HIS,80K,#AAW,Gray,PCR</v>
          </cell>
          <cell r="C89" t="str">
            <v>4270</v>
          </cell>
          <cell r="D89" t="str">
            <v>701</v>
          </cell>
          <cell r="E89" t="str">
            <v/>
          </cell>
          <cell r="F89" t="str">
            <v>ZGFT</v>
          </cell>
          <cell r="G89" t="str">
            <v>OCS  90202</v>
          </cell>
          <cell r="H89">
            <v>0</v>
          </cell>
          <cell r="I89">
            <v>1000</v>
          </cell>
          <cell r="J89">
            <v>8017.54</v>
          </cell>
          <cell r="K89">
            <v>7542.63</v>
          </cell>
          <cell r="L89">
            <v>8017.17</v>
          </cell>
          <cell r="M89">
            <v>0</v>
          </cell>
          <cell r="N89">
            <v>2084.4699999999998</v>
          </cell>
          <cell r="O89">
            <v>260</v>
          </cell>
          <cell r="P89" t="str">
            <v/>
          </cell>
          <cell r="Q89" t="str">
            <v>SK3881 H</v>
          </cell>
          <cell r="R89" t="str">
            <v/>
          </cell>
          <cell r="S89" t="str">
            <v/>
          </cell>
          <cell r="T89" t="str">
            <v/>
          </cell>
          <cell r="U89" t="str">
            <v>7920</v>
          </cell>
          <cell r="V89" t="str">
            <v>ZGFT</v>
          </cell>
          <cell r="W89">
            <v>45748</v>
          </cell>
          <cell r="X89">
            <v>0.11</v>
          </cell>
          <cell r="Y89">
            <v>8.8990587000000012</v>
          </cell>
        </row>
        <row r="90">
          <cell r="A90" t="str">
            <v>90202-000570A0XU</v>
          </cell>
          <cell r="B90" t="str">
            <v>FG,SK3881 H_HIS,79K,#AAW,Gray,PCR</v>
          </cell>
          <cell r="C90" t="str">
            <v>4270</v>
          </cell>
          <cell r="D90" t="str">
            <v>701</v>
          </cell>
          <cell r="E90" t="str">
            <v/>
          </cell>
          <cell r="F90" t="str">
            <v>ZGFT</v>
          </cell>
          <cell r="G90" t="str">
            <v>OCS  90202</v>
          </cell>
          <cell r="H90">
            <v>0</v>
          </cell>
          <cell r="I90">
            <v>1000</v>
          </cell>
          <cell r="J90">
            <v>8192.5400000000009</v>
          </cell>
          <cell r="K90">
            <v>7592.81</v>
          </cell>
          <cell r="L90">
            <v>8005.17</v>
          </cell>
          <cell r="M90">
            <v>0</v>
          </cell>
          <cell r="N90">
            <v>30507.71</v>
          </cell>
          <cell r="O90">
            <v>3811</v>
          </cell>
          <cell r="P90" t="str">
            <v/>
          </cell>
          <cell r="Q90" t="str">
            <v>SK3881 H</v>
          </cell>
          <cell r="R90" t="str">
            <v/>
          </cell>
          <cell r="S90" t="str">
            <v/>
          </cell>
          <cell r="T90" t="str">
            <v/>
          </cell>
          <cell r="U90" t="str">
            <v>7920</v>
          </cell>
          <cell r="V90" t="str">
            <v>ZGFT</v>
          </cell>
          <cell r="W90">
            <v>45748</v>
          </cell>
          <cell r="X90">
            <v>0.11</v>
          </cell>
          <cell r="Y90">
            <v>8.885738700000001</v>
          </cell>
        </row>
        <row r="91">
          <cell r="A91" t="str">
            <v>90202-000580A074</v>
          </cell>
          <cell r="B91" t="str">
            <v>FG,SK3892_IPS,100K,Graphite,#ABK</v>
          </cell>
          <cell r="C91" t="str">
            <v>4270</v>
          </cell>
          <cell r="D91" t="str">
            <v>701</v>
          </cell>
          <cell r="E91" t="str">
            <v/>
          </cell>
          <cell r="F91" t="str">
            <v>ZGFT</v>
          </cell>
          <cell r="G91" t="str">
            <v>OCS  90202</v>
          </cell>
          <cell r="H91">
            <v>0</v>
          </cell>
          <cell r="I91">
            <v>1000</v>
          </cell>
          <cell r="J91">
            <v>0</v>
          </cell>
          <cell r="K91">
            <v>14554.87</v>
          </cell>
          <cell r="L91">
            <v>14779.26</v>
          </cell>
          <cell r="M91">
            <v>0</v>
          </cell>
          <cell r="N91">
            <v>0</v>
          </cell>
          <cell r="O91">
            <v>0</v>
          </cell>
          <cell r="P91" t="str">
            <v/>
          </cell>
          <cell r="Q91" t="str">
            <v>SK3892</v>
          </cell>
          <cell r="R91" t="str">
            <v/>
          </cell>
          <cell r="S91" t="str">
            <v/>
          </cell>
          <cell r="T91" t="str">
            <v/>
          </cell>
          <cell r="U91" t="str">
            <v>7920</v>
          </cell>
          <cell r="V91" t="str">
            <v>ZGFT</v>
          </cell>
          <cell r="W91">
            <v>45748</v>
          </cell>
          <cell r="X91">
            <v>0.11</v>
          </cell>
          <cell r="Y91">
            <v>16.404978600000003</v>
          </cell>
        </row>
        <row r="92">
          <cell r="A92" t="str">
            <v>90202-000580A093</v>
          </cell>
          <cell r="B92" t="str">
            <v>FG,SK3892_IPS,99K,Graphite,#ABK,Wireless</v>
          </cell>
          <cell r="C92" t="str">
            <v>4270</v>
          </cell>
          <cell r="D92" t="str">
            <v>701</v>
          </cell>
          <cell r="E92" t="str">
            <v/>
          </cell>
          <cell r="F92" t="str">
            <v>ZGFT</v>
          </cell>
          <cell r="G92" t="str">
            <v>OCS  90202</v>
          </cell>
          <cell r="H92">
            <v>0</v>
          </cell>
          <cell r="I92">
            <v>1000</v>
          </cell>
          <cell r="J92">
            <v>17336.669999999998</v>
          </cell>
          <cell r="K92">
            <v>14520.4</v>
          </cell>
          <cell r="L92">
            <v>14748.49</v>
          </cell>
          <cell r="M92">
            <v>0</v>
          </cell>
          <cell r="N92">
            <v>44.25</v>
          </cell>
          <cell r="O92">
            <v>3</v>
          </cell>
          <cell r="P92" t="str">
            <v/>
          </cell>
          <cell r="Q92" t="str">
            <v>SK3892</v>
          </cell>
          <cell r="R92" t="str">
            <v/>
          </cell>
          <cell r="S92" t="str">
            <v/>
          </cell>
          <cell r="T92" t="str">
            <v/>
          </cell>
          <cell r="U92" t="str">
            <v>7920</v>
          </cell>
          <cell r="V92" t="str">
            <v>ZGFT</v>
          </cell>
          <cell r="W92">
            <v>45748</v>
          </cell>
          <cell r="X92">
            <v>0.11</v>
          </cell>
          <cell r="Y92">
            <v>16.370823900000001</v>
          </cell>
        </row>
        <row r="93">
          <cell r="A93" t="str">
            <v>90202-000590A074</v>
          </cell>
          <cell r="B93" t="str">
            <v>FG,SK3892 B_IPS,100K,Graphite,#ABK</v>
          </cell>
          <cell r="C93" t="str">
            <v>4270</v>
          </cell>
          <cell r="D93" t="str">
            <v>705</v>
          </cell>
          <cell r="E93" t="str">
            <v/>
          </cell>
          <cell r="F93" t="str">
            <v>ZGFT</v>
          </cell>
          <cell r="G93" t="str">
            <v>OCS  90202</v>
          </cell>
          <cell r="H93">
            <v>0</v>
          </cell>
          <cell r="I93">
            <v>1000</v>
          </cell>
          <cell r="J93">
            <v>22913.91</v>
          </cell>
          <cell r="K93">
            <v>14912.69</v>
          </cell>
          <cell r="L93">
            <v>14662.14</v>
          </cell>
          <cell r="M93">
            <v>0</v>
          </cell>
          <cell r="N93">
            <v>337.23</v>
          </cell>
          <cell r="O93">
            <v>23</v>
          </cell>
          <cell r="P93" t="str">
            <v/>
          </cell>
          <cell r="Q93" t="str">
            <v>SK3892 B</v>
          </cell>
          <cell r="R93" t="str">
            <v/>
          </cell>
          <cell r="S93" t="str">
            <v/>
          </cell>
          <cell r="T93" t="str">
            <v/>
          </cell>
          <cell r="U93" t="str">
            <v>7920</v>
          </cell>
          <cell r="V93" t="str">
            <v>ZGFT</v>
          </cell>
          <cell r="W93">
            <v>45748</v>
          </cell>
          <cell r="X93">
            <v>0.11</v>
          </cell>
          <cell r="Y93">
            <v>16.274975399999999</v>
          </cell>
        </row>
        <row r="94">
          <cell r="A94" t="str">
            <v>90202-000590A093</v>
          </cell>
          <cell r="B94" t="str">
            <v>FG,SK3892 B_IPS,99K,US/CA,Graphite,#ABK</v>
          </cell>
          <cell r="C94" t="str">
            <v>4270</v>
          </cell>
          <cell r="D94" t="str">
            <v>701</v>
          </cell>
          <cell r="E94" t="str">
            <v/>
          </cell>
          <cell r="F94" t="str">
            <v>ZGFT</v>
          </cell>
          <cell r="G94" t="str">
            <v>OCS  90202</v>
          </cell>
          <cell r="H94">
            <v>0</v>
          </cell>
          <cell r="I94">
            <v>1000</v>
          </cell>
          <cell r="J94">
            <v>0</v>
          </cell>
          <cell r="K94">
            <v>14896.24</v>
          </cell>
          <cell r="L94">
            <v>14645.69</v>
          </cell>
          <cell r="M94">
            <v>0</v>
          </cell>
          <cell r="N94">
            <v>0</v>
          </cell>
          <cell r="O94">
            <v>0</v>
          </cell>
          <cell r="P94" t="str">
            <v/>
          </cell>
          <cell r="Q94" t="str">
            <v>SK3892 B</v>
          </cell>
          <cell r="R94" t="str">
            <v/>
          </cell>
          <cell r="S94" t="str">
            <v/>
          </cell>
          <cell r="T94" t="str">
            <v/>
          </cell>
          <cell r="U94" t="str">
            <v>7920</v>
          </cell>
          <cell r="V94" t="str">
            <v>ZGFT</v>
          </cell>
          <cell r="W94">
            <v>45748</v>
          </cell>
          <cell r="X94">
            <v>0.11</v>
          </cell>
          <cell r="Y94">
            <v>16.256715900000003</v>
          </cell>
        </row>
        <row r="95">
          <cell r="A95" t="str">
            <v>90202-000600A074</v>
          </cell>
          <cell r="B95" t="str">
            <v>FG,SK3887_IPS,111K,ES/LAT,#ZZ,920-009845</v>
          </cell>
          <cell r="C95" t="str">
            <v>4270</v>
          </cell>
          <cell r="D95" t="str">
            <v>705</v>
          </cell>
          <cell r="E95" t="str">
            <v/>
          </cell>
          <cell r="F95" t="str">
            <v>ZGFT</v>
          </cell>
          <cell r="G95" t="str">
            <v>OCS  90202</v>
          </cell>
          <cell r="H95">
            <v>0</v>
          </cell>
          <cell r="I95">
            <v>1000</v>
          </cell>
          <cell r="J95">
            <v>0</v>
          </cell>
          <cell r="K95">
            <v>23054.84</v>
          </cell>
          <cell r="L95">
            <v>24281.69</v>
          </cell>
          <cell r="M95">
            <v>0</v>
          </cell>
          <cell r="N95">
            <v>0</v>
          </cell>
          <cell r="O95">
            <v>0</v>
          </cell>
          <cell r="P95" t="str">
            <v/>
          </cell>
          <cell r="Q95" t="str">
            <v>SK3887</v>
          </cell>
          <cell r="R95" t="str">
            <v/>
          </cell>
          <cell r="S95" t="str">
            <v/>
          </cell>
          <cell r="T95" t="str">
            <v/>
          </cell>
          <cell r="U95" t="str">
            <v>7920</v>
          </cell>
          <cell r="V95" t="str">
            <v>ZGFT</v>
          </cell>
          <cell r="W95">
            <v>45748</v>
          </cell>
          <cell r="X95">
            <v>0.11</v>
          </cell>
          <cell r="Y95">
            <v>26.952675899999999</v>
          </cell>
        </row>
        <row r="96">
          <cell r="A96" t="str">
            <v>90202-000600A093</v>
          </cell>
          <cell r="B96" t="str">
            <v>FG,SK3887_IPS,110K,US/CA,#ZZ,SJ NB</v>
          </cell>
          <cell r="C96" t="str">
            <v>4270</v>
          </cell>
          <cell r="D96" t="str">
            <v>705</v>
          </cell>
          <cell r="E96" t="str">
            <v/>
          </cell>
          <cell r="F96" t="str">
            <v>ZGFT</v>
          </cell>
          <cell r="G96" t="str">
            <v>OCS  90202</v>
          </cell>
          <cell r="H96">
            <v>0</v>
          </cell>
          <cell r="I96">
            <v>1000</v>
          </cell>
          <cell r="J96">
            <v>0</v>
          </cell>
          <cell r="K96">
            <v>0</v>
          </cell>
          <cell r="L96">
            <v>24496.78</v>
          </cell>
          <cell r="M96">
            <v>0</v>
          </cell>
          <cell r="N96">
            <v>0</v>
          </cell>
          <cell r="O96">
            <v>0</v>
          </cell>
          <cell r="P96" t="str">
            <v/>
          </cell>
          <cell r="Q96" t="str">
            <v>SK3887</v>
          </cell>
          <cell r="R96" t="str">
            <v/>
          </cell>
          <cell r="S96" t="str">
            <v/>
          </cell>
          <cell r="T96" t="str">
            <v/>
          </cell>
          <cell r="U96" t="str">
            <v>7920</v>
          </cell>
          <cell r="V96" t="str">
            <v>ZGFT</v>
          </cell>
          <cell r="W96">
            <v>45748</v>
          </cell>
          <cell r="X96">
            <v>0.11</v>
          </cell>
          <cell r="Y96">
            <v>27.191425800000001</v>
          </cell>
        </row>
        <row r="97">
          <cell r="A97" t="str">
            <v>90202-000600B093</v>
          </cell>
          <cell r="B97" t="str">
            <v>FG,SK3887_IPS,110K,US/CA,#ZZ,SJ NB</v>
          </cell>
          <cell r="C97" t="str">
            <v>4270</v>
          </cell>
          <cell r="D97" t="str">
            <v>705</v>
          </cell>
          <cell r="E97" t="str">
            <v/>
          </cell>
          <cell r="F97" t="str">
            <v>ZGFT</v>
          </cell>
          <cell r="G97" t="str">
            <v>OCS  90202</v>
          </cell>
          <cell r="H97">
            <v>0</v>
          </cell>
          <cell r="I97">
            <v>1000</v>
          </cell>
          <cell r="J97">
            <v>0</v>
          </cell>
          <cell r="K97">
            <v>0</v>
          </cell>
          <cell r="L97">
            <v>24556.78</v>
          </cell>
          <cell r="M97">
            <v>0</v>
          </cell>
          <cell r="N97">
            <v>0</v>
          </cell>
          <cell r="O97">
            <v>0</v>
          </cell>
          <cell r="P97" t="str">
            <v/>
          </cell>
          <cell r="Q97" t="str">
            <v>SK3887</v>
          </cell>
          <cell r="R97" t="str">
            <v/>
          </cell>
          <cell r="S97" t="str">
            <v/>
          </cell>
          <cell r="T97" t="str">
            <v/>
          </cell>
          <cell r="U97" t="str">
            <v>7920</v>
          </cell>
          <cell r="V97" t="str">
            <v>ZGFT</v>
          </cell>
          <cell r="W97">
            <v>45748</v>
          </cell>
          <cell r="X97">
            <v>0.11</v>
          </cell>
          <cell r="Y97">
            <v>27.258025800000002</v>
          </cell>
        </row>
        <row r="98">
          <cell r="A98" t="str">
            <v>90202-000620A093</v>
          </cell>
          <cell r="B98" t="str">
            <v>FG,SK38880CA_IPS,85K,US/CA,#ABK,Graphite</v>
          </cell>
          <cell r="C98" t="str">
            <v>4270</v>
          </cell>
          <cell r="D98" t="str">
            <v>705</v>
          </cell>
          <cell r="E98" t="str">
            <v/>
          </cell>
          <cell r="F98" t="str">
            <v>ZGFT</v>
          </cell>
          <cell r="G98" t="str">
            <v>OCS  90202</v>
          </cell>
          <cell r="H98">
            <v>0</v>
          </cell>
          <cell r="I98">
            <v>1000</v>
          </cell>
          <cell r="J98">
            <v>0</v>
          </cell>
          <cell r="K98">
            <v>0</v>
          </cell>
          <cell r="L98">
            <v>12071.21</v>
          </cell>
          <cell r="M98">
            <v>0</v>
          </cell>
          <cell r="N98">
            <v>0</v>
          </cell>
          <cell r="O98">
            <v>0</v>
          </cell>
          <cell r="P98" t="str">
            <v/>
          </cell>
          <cell r="Q98" t="str">
            <v>SK38880CA</v>
          </cell>
          <cell r="R98" t="str">
            <v/>
          </cell>
          <cell r="S98" t="str">
            <v/>
          </cell>
          <cell r="T98" t="str">
            <v/>
          </cell>
          <cell r="U98" t="str">
            <v>7920</v>
          </cell>
          <cell r="V98" t="str">
            <v>ZGFT</v>
          </cell>
          <cell r="W98">
            <v>45748</v>
          </cell>
          <cell r="X98">
            <v>0.11</v>
          </cell>
          <cell r="Y98">
            <v>13.3990431</v>
          </cell>
        </row>
        <row r="99">
          <cell r="A99" t="str">
            <v>90202-000630A074</v>
          </cell>
          <cell r="B99" t="str">
            <v>FG,SK38770C0_IPS,100K,ES/LAT,#ABK</v>
          </cell>
          <cell r="C99" t="str">
            <v>4270</v>
          </cell>
          <cell r="D99" t="str">
            <v>705</v>
          </cell>
          <cell r="E99" t="str">
            <v/>
          </cell>
          <cell r="F99" t="str">
            <v>ZGFT</v>
          </cell>
          <cell r="G99" t="str">
            <v>OCS  90202</v>
          </cell>
          <cell r="H99">
            <v>0</v>
          </cell>
          <cell r="I99">
            <v>1000</v>
          </cell>
          <cell r="J99">
            <v>0</v>
          </cell>
          <cell r="K99">
            <v>4613.72</v>
          </cell>
          <cell r="L99">
            <v>4954.08</v>
          </cell>
          <cell r="M99">
            <v>0</v>
          </cell>
          <cell r="N99">
            <v>0</v>
          </cell>
          <cell r="O99">
            <v>0</v>
          </cell>
          <cell r="P99" t="str">
            <v/>
          </cell>
          <cell r="Q99" t="str">
            <v>SK38770C0</v>
          </cell>
          <cell r="R99" t="str">
            <v/>
          </cell>
          <cell r="S99" t="str">
            <v/>
          </cell>
          <cell r="T99" t="str">
            <v/>
          </cell>
          <cell r="U99" t="str">
            <v>7920</v>
          </cell>
          <cell r="V99" t="str">
            <v>ZGFT</v>
          </cell>
          <cell r="W99">
            <v>45748</v>
          </cell>
          <cell r="X99">
            <v>0.11</v>
          </cell>
          <cell r="Y99">
            <v>5.4990288000000005</v>
          </cell>
        </row>
        <row r="100">
          <cell r="A100" t="str">
            <v>90202-000630A093</v>
          </cell>
          <cell r="B100" t="str">
            <v>FG,SK38770C0_IPS,99K,#ABK,Graphite,US/CA</v>
          </cell>
          <cell r="C100" t="str">
            <v>4270</v>
          </cell>
          <cell r="D100" t="str">
            <v>705</v>
          </cell>
          <cell r="E100" t="str">
            <v/>
          </cell>
          <cell r="F100" t="str">
            <v>ZGFT</v>
          </cell>
          <cell r="G100" t="str">
            <v>OCS  90202</v>
          </cell>
          <cell r="H100">
            <v>0</v>
          </cell>
          <cell r="I100">
            <v>1000</v>
          </cell>
          <cell r="J100">
            <v>0</v>
          </cell>
          <cell r="K100">
            <v>4621.01</v>
          </cell>
          <cell r="L100">
            <v>4961.1499999999996</v>
          </cell>
          <cell r="M100">
            <v>0</v>
          </cell>
          <cell r="N100">
            <v>0</v>
          </cell>
          <cell r="O100">
            <v>0</v>
          </cell>
          <cell r="P100" t="str">
            <v/>
          </cell>
          <cell r="Q100" t="str">
            <v>SK38770C0</v>
          </cell>
          <cell r="R100" t="str">
            <v/>
          </cell>
          <cell r="S100" t="str">
            <v/>
          </cell>
          <cell r="T100" t="str">
            <v/>
          </cell>
          <cell r="U100" t="str">
            <v>7920</v>
          </cell>
          <cell r="V100" t="str">
            <v>ZGFT</v>
          </cell>
          <cell r="W100">
            <v>45748</v>
          </cell>
          <cell r="X100">
            <v>0.11</v>
          </cell>
          <cell r="Y100">
            <v>5.5068765000000006</v>
          </cell>
        </row>
        <row r="101">
          <cell r="A101" t="str">
            <v>90202-000640A0XU</v>
          </cell>
          <cell r="B101" t="str">
            <v>FG,SK3887 B_IPS,110K,US-D,#ZZ,Business</v>
          </cell>
          <cell r="C101" t="str">
            <v>4270</v>
          </cell>
          <cell r="D101" t="str">
            <v>705</v>
          </cell>
          <cell r="E101" t="str">
            <v/>
          </cell>
          <cell r="F101" t="str">
            <v>ZGFT</v>
          </cell>
          <cell r="G101" t="str">
            <v>OCS  90202</v>
          </cell>
          <cell r="H101">
            <v>0</v>
          </cell>
          <cell r="I101">
            <v>1000</v>
          </cell>
          <cell r="J101">
            <v>0</v>
          </cell>
          <cell r="K101">
            <v>22608.95</v>
          </cell>
          <cell r="L101">
            <v>24288.67</v>
          </cell>
          <cell r="M101">
            <v>0</v>
          </cell>
          <cell r="N101">
            <v>0</v>
          </cell>
          <cell r="O101">
            <v>0</v>
          </cell>
          <cell r="P101" t="str">
            <v/>
          </cell>
          <cell r="Q101" t="str">
            <v>SK3887 B</v>
          </cell>
          <cell r="R101" t="str">
            <v/>
          </cell>
          <cell r="S101" t="str">
            <v/>
          </cell>
          <cell r="T101" t="str">
            <v/>
          </cell>
          <cell r="U101" t="str">
            <v>7920</v>
          </cell>
          <cell r="V101" t="str">
            <v>ZGFT</v>
          </cell>
          <cell r="W101">
            <v>45748</v>
          </cell>
          <cell r="X101">
            <v>0.11</v>
          </cell>
          <cell r="Y101">
            <v>26.960423700000003</v>
          </cell>
        </row>
        <row r="102">
          <cell r="A102" t="str">
            <v>90202-000650A093</v>
          </cell>
          <cell r="B102" t="str">
            <v>FG,SK3888WC0_IPS,85K,US/CA,#ABR,Pale</v>
          </cell>
          <cell r="C102" t="str">
            <v>4270</v>
          </cell>
          <cell r="D102" t="str">
            <v>705</v>
          </cell>
          <cell r="E102" t="str">
            <v/>
          </cell>
          <cell r="F102" t="str">
            <v>ZGFT</v>
          </cell>
          <cell r="G102" t="str">
            <v>OCS  90202</v>
          </cell>
          <cell r="H102">
            <v>0</v>
          </cell>
          <cell r="I102">
            <v>1000</v>
          </cell>
          <cell r="J102">
            <v>0</v>
          </cell>
          <cell r="K102">
            <v>12043.48</v>
          </cell>
          <cell r="L102">
            <v>12472.6</v>
          </cell>
          <cell r="M102">
            <v>0</v>
          </cell>
          <cell r="N102">
            <v>0</v>
          </cell>
          <cell r="O102">
            <v>0</v>
          </cell>
          <cell r="P102" t="str">
            <v/>
          </cell>
          <cell r="Q102" t="str">
            <v>SK3888WC0</v>
          </cell>
          <cell r="R102" t="str">
            <v/>
          </cell>
          <cell r="S102" t="str">
            <v/>
          </cell>
          <cell r="T102" t="str">
            <v/>
          </cell>
          <cell r="U102" t="str">
            <v>7920</v>
          </cell>
          <cell r="V102" t="str">
            <v>ZGFT</v>
          </cell>
          <cell r="W102">
            <v>45748</v>
          </cell>
          <cell r="X102">
            <v>0.11</v>
          </cell>
          <cell r="Y102">
            <v>13.844586000000001</v>
          </cell>
        </row>
        <row r="103">
          <cell r="A103" t="str">
            <v>90202-000690A093</v>
          </cell>
          <cell r="B103" t="str">
            <v>FG,SK3892 WA_IPS,US/CA, 99K,Off-White</v>
          </cell>
          <cell r="C103" t="str">
            <v>4270</v>
          </cell>
          <cell r="D103" t="str">
            <v>705</v>
          </cell>
          <cell r="E103" t="str">
            <v/>
          </cell>
          <cell r="F103" t="str">
            <v>ZGFT</v>
          </cell>
          <cell r="G103" t="str">
            <v>OCS  90202</v>
          </cell>
          <cell r="H103">
            <v>0</v>
          </cell>
          <cell r="I103">
            <v>1000</v>
          </cell>
          <cell r="J103">
            <v>0</v>
          </cell>
          <cell r="K103">
            <v>0</v>
          </cell>
          <cell r="L103">
            <v>14060.15</v>
          </cell>
          <cell r="M103">
            <v>0</v>
          </cell>
          <cell r="N103">
            <v>0</v>
          </cell>
          <cell r="O103">
            <v>0</v>
          </cell>
          <cell r="P103" t="str">
            <v/>
          </cell>
          <cell r="Q103" t="str">
            <v>SK3892 WA</v>
          </cell>
          <cell r="R103" t="str">
            <v/>
          </cell>
          <cell r="S103" t="str">
            <v/>
          </cell>
          <cell r="T103" t="str">
            <v/>
          </cell>
          <cell r="U103" t="str">
            <v>7920</v>
          </cell>
          <cell r="V103" t="str">
            <v>ZGFT</v>
          </cell>
          <cell r="W103">
            <v>45748</v>
          </cell>
          <cell r="X103">
            <v>0.11</v>
          </cell>
          <cell r="Y103">
            <v>15.606766500000001</v>
          </cell>
        </row>
        <row r="104">
          <cell r="A104" t="str">
            <v>90202-000700A074</v>
          </cell>
          <cell r="B104" t="str">
            <v>FG,SK3892 W_IPS,ES/LAT,100K,off-white</v>
          </cell>
          <cell r="C104" t="str">
            <v>4270</v>
          </cell>
          <cell r="D104" t="str">
            <v>705</v>
          </cell>
          <cell r="E104" t="str">
            <v/>
          </cell>
          <cell r="F104" t="str">
            <v>ZGFT</v>
          </cell>
          <cell r="G104" t="str">
            <v>OCS  90202</v>
          </cell>
          <cell r="H104">
            <v>0</v>
          </cell>
          <cell r="I104">
            <v>1000</v>
          </cell>
          <cell r="J104">
            <v>0</v>
          </cell>
          <cell r="K104">
            <v>0</v>
          </cell>
          <cell r="L104">
            <v>15536.4</v>
          </cell>
          <cell r="M104">
            <v>0</v>
          </cell>
          <cell r="N104">
            <v>0</v>
          </cell>
          <cell r="O104">
            <v>0</v>
          </cell>
          <cell r="P104" t="str">
            <v/>
          </cell>
          <cell r="Q104" t="str">
            <v>SK3892 W</v>
          </cell>
          <cell r="R104" t="str">
            <v/>
          </cell>
          <cell r="S104" t="str">
            <v/>
          </cell>
          <cell r="T104" t="str">
            <v/>
          </cell>
          <cell r="U104" t="str">
            <v>7920</v>
          </cell>
          <cell r="V104" t="str">
            <v>ZGFT</v>
          </cell>
          <cell r="W104">
            <v>45748</v>
          </cell>
          <cell r="X104">
            <v>0.11</v>
          </cell>
          <cell r="Y104">
            <v>17.245404000000001</v>
          </cell>
        </row>
        <row r="105">
          <cell r="A105" t="str">
            <v>90202-000700A093</v>
          </cell>
          <cell r="B105" t="str">
            <v>FG,SK3892 W_IPS,US/CA,99K,off-white,#J3</v>
          </cell>
          <cell r="C105" t="str">
            <v>4270</v>
          </cell>
          <cell r="D105" t="str">
            <v>705</v>
          </cell>
          <cell r="E105" t="str">
            <v/>
          </cell>
          <cell r="F105" t="str">
            <v>ZGFT</v>
          </cell>
          <cell r="G105" t="str">
            <v>OCS  90202</v>
          </cell>
          <cell r="H105">
            <v>0</v>
          </cell>
          <cell r="I105">
            <v>1000</v>
          </cell>
          <cell r="J105">
            <v>0</v>
          </cell>
          <cell r="K105">
            <v>0</v>
          </cell>
          <cell r="L105">
            <v>15520.4</v>
          </cell>
          <cell r="M105">
            <v>0</v>
          </cell>
          <cell r="N105">
            <v>0</v>
          </cell>
          <cell r="O105">
            <v>0</v>
          </cell>
          <cell r="P105" t="str">
            <v/>
          </cell>
          <cell r="Q105" t="str">
            <v>SK3892 W</v>
          </cell>
          <cell r="R105" t="str">
            <v/>
          </cell>
          <cell r="S105" t="str">
            <v/>
          </cell>
          <cell r="T105" t="str">
            <v/>
          </cell>
          <cell r="U105" t="str">
            <v>7920</v>
          </cell>
          <cell r="V105" t="str">
            <v>ZGFT</v>
          </cell>
          <cell r="W105">
            <v>45748</v>
          </cell>
          <cell r="X105">
            <v>0.11</v>
          </cell>
          <cell r="Y105">
            <v>17.227644000000002</v>
          </cell>
        </row>
        <row r="106">
          <cell r="A106" t="str">
            <v>90202-000710A093</v>
          </cell>
          <cell r="B106" t="str">
            <v>FG,SK3892 M_IPS,US/CA,99K,Rose,#M3,920</v>
          </cell>
          <cell r="C106" t="str">
            <v>4270</v>
          </cell>
          <cell r="D106" t="str">
            <v>705</v>
          </cell>
          <cell r="E106" t="str">
            <v/>
          </cell>
          <cell r="F106" t="str">
            <v>ZGFT</v>
          </cell>
          <cell r="G106" t="str">
            <v>OCS  90202</v>
          </cell>
          <cell r="H106">
            <v>0</v>
          </cell>
          <cell r="I106">
            <v>1000</v>
          </cell>
          <cell r="J106">
            <v>0</v>
          </cell>
          <cell r="K106">
            <v>0</v>
          </cell>
          <cell r="L106">
            <v>15569.56</v>
          </cell>
          <cell r="M106">
            <v>0</v>
          </cell>
          <cell r="N106">
            <v>0</v>
          </cell>
          <cell r="O106">
            <v>0</v>
          </cell>
          <cell r="P106" t="str">
            <v/>
          </cell>
          <cell r="Q106" t="str">
            <v>SK3892 M</v>
          </cell>
          <cell r="R106" t="str">
            <v/>
          </cell>
          <cell r="S106" t="str">
            <v/>
          </cell>
          <cell r="T106" t="str">
            <v/>
          </cell>
          <cell r="U106" t="str">
            <v>7920</v>
          </cell>
          <cell r="V106" t="str">
            <v>ZGFT</v>
          </cell>
          <cell r="W106">
            <v>45748</v>
          </cell>
          <cell r="X106">
            <v>0.11</v>
          </cell>
          <cell r="Y106">
            <v>17.2822116</v>
          </cell>
        </row>
        <row r="107">
          <cell r="A107" t="str">
            <v>90202-000720A074</v>
          </cell>
          <cell r="B107" t="str">
            <v>FG,SK3877WC0_IPS,100K,ES/LAT,#J3,OFF</v>
          </cell>
          <cell r="C107" t="str">
            <v>4270</v>
          </cell>
          <cell r="D107" t="str">
            <v>705</v>
          </cell>
          <cell r="E107" t="str">
            <v/>
          </cell>
          <cell r="F107" t="str">
            <v>ZGFT</v>
          </cell>
          <cell r="G107" t="str">
            <v>OCS  90202</v>
          </cell>
          <cell r="H107">
            <v>0</v>
          </cell>
          <cell r="I107">
            <v>1000</v>
          </cell>
          <cell r="J107">
            <v>0</v>
          </cell>
          <cell r="K107">
            <v>4914.24</v>
          </cell>
          <cell r="L107">
            <v>5177.3999999999996</v>
          </cell>
          <cell r="M107">
            <v>0</v>
          </cell>
          <cell r="N107">
            <v>0</v>
          </cell>
          <cell r="O107">
            <v>0</v>
          </cell>
          <cell r="P107" t="str">
            <v/>
          </cell>
          <cell r="Q107" t="str">
            <v>SK3877WC0</v>
          </cell>
          <cell r="R107" t="str">
            <v/>
          </cell>
          <cell r="S107" t="str">
            <v/>
          </cell>
          <cell r="T107" t="str">
            <v/>
          </cell>
          <cell r="U107" t="str">
            <v>7920</v>
          </cell>
          <cell r="V107" t="str">
            <v>ZGFT</v>
          </cell>
          <cell r="W107">
            <v>45748</v>
          </cell>
          <cell r="X107">
            <v>0.11</v>
          </cell>
          <cell r="Y107">
            <v>5.7469140000000003</v>
          </cell>
        </row>
        <row r="108">
          <cell r="A108" t="str">
            <v>90203-000790A02E</v>
          </cell>
          <cell r="B108" t="str">
            <v>FG,SK3873_IPS,111K,ES,#ABM,Brown Tactile</v>
          </cell>
          <cell r="C108" t="str">
            <v>4270</v>
          </cell>
          <cell r="D108" t="str">
            <v>705</v>
          </cell>
          <cell r="E108" t="str">
            <v/>
          </cell>
          <cell r="F108" t="str">
            <v>ZGFT</v>
          </cell>
          <cell r="G108" t="str">
            <v>OCS  90203</v>
          </cell>
          <cell r="H108">
            <v>0</v>
          </cell>
          <cell r="I108">
            <v>1000</v>
          </cell>
          <cell r="J108">
            <v>0</v>
          </cell>
          <cell r="K108">
            <v>40424.089999999997</v>
          </cell>
          <cell r="L108">
            <v>41359.19</v>
          </cell>
          <cell r="M108">
            <v>0</v>
          </cell>
          <cell r="N108">
            <v>0</v>
          </cell>
          <cell r="O108">
            <v>0</v>
          </cell>
          <cell r="P108" t="str">
            <v/>
          </cell>
          <cell r="Q108" t="str">
            <v>SK3873</v>
          </cell>
          <cell r="R108" t="str">
            <v/>
          </cell>
          <cell r="S108" t="str">
            <v/>
          </cell>
          <cell r="T108" t="str">
            <v/>
          </cell>
          <cell r="U108" t="str">
            <v>7920</v>
          </cell>
          <cell r="V108" t="str">
            <v>ZGFT</v>
          </cell>
          <cell r="W108">
            <v>45748</v>
          </cell>
          <cell r="X108">
            <v>0.11</v>
          </cell>
          <cell r="Y108">
            <v>45.908700900000007</v>
          </cell>
        </row>
        <row r="109">
          <cell r="A109" t="str">
            <v>90203-000790A0XU</v>
          </cell>
          <cell r="B109" t="str">
            <v>FG,SK3873_IPS,110K,US-D,#ABM</v>
          </cell>
          <cell r="C109" t="str">
            <v>4270</v>
          </cell>
          <cell r="D109" t="str">
            <v>705</v>
          </cell>
          <cell r="E109" t="str">
            <v/>
          </cell>
          <cell r="F109" t="str">
            <v>ZGFT</v>
          </cell>
          <cell r="G109" t="str">
            <v>OCS  90203</v>
          </cell>
          <cell r="H109">
            <v>0</v>
          </cell>
          <cell r="I109">
            <v>1000</v>
          </cell>
          <cell r="J109">
            <v>0</v>
          </cell>
          <cell r="K109">
            <v>39304.57</v>
          </cell>
          <cell r="L109">
            <v>41349.269999999997</v>
          </cell>
          <cell r="M109">
            <v>0</v>
          </cell>
          <cell r="N109">
            <v>0</v>
          </cell>
          <cell r="O109">
            <v>0</v>
          </cell>
          <cell r="P109" t="str">
            <v/>
          </cell>
          <cell r="Q109" t="str">
            <v>SK3873</v>
          </cell>
          <cell r="R109" t="str">
            <v/>
          </cell>
          <cell r="S109" t="str">
            <v/>
          </cell>
          <cell r="T109" t="str">
            <v/>
          </cell>
          <cell r="U109" t="str">
            <v>7920</v>
          </cell>
          <cell r="V109" t="str">
            <v>ZGFT</v>
          </cell>
          <cell r="W109">
            <v>45748</v>
          </cell>
          <cell r="X109">
            <v>0.11</v>
          </cell>
          <cell r="Y109">
            <v>45.897689700000001</v>
          </cell>
        </row>
        <row r="110">
          <cell r="A110" t="str">
            <v>90203-000800A02E</v>
          </cell>
          <cell r="B110" t="str">
            <v>FG,SK3874_IPS,85K,ES,#ABM,Brown Tactile</v>
          </cell>
          <cell r="C110" t="str">
            <v>4270</v>
          </cell>
          <cell r="D110" t="str">
            <v>705</v>
          </cell>
          <cell r="E110" t="str">
            <v/>
          </cell>
          <cell r="F110" t="str">
            <v>ZGFT</v>
          </cell>
          <cell r="G110" t="str">
            <v>OCS  90203</v>
          </cell>
          <cell r="H110">
            <v>0</v>
          </cell>
          <cell r="I110">
            <v>1000</v>
          </cell>
          <cell r="J110">
            <v>0</v>
          </cell>
          <cell r="K110">
            <v>42031.74</v>
          </cell>
          <cell r="L110">
            <v>37443.230000000003</v>
          </cell>
          <cell r="M110">
            <v>0</v>
          </cell>
          <cell r="N110">
            <v>0</v>
          </cell>
          <cell r="O110">
            <v>0</v>
          </cell>
          <cell r="P110" t="str">
            <v/>
          </cell>
          <cell r="Q110" t="str">
            <v>SK3874</v>
          </cell>
          <cell r="R110" t="str">
            <v/>
          </cell>
          <cell r="S110" t="str">
            <v/>
          </cell>
          <cell r="T110" t="str">
            <v/>
          </cell>
          <cell r="U110" t="str">
            <v>7920</v>
          </cell>
          <cell r="V110" t="str">
            <v>ZGFT</v>
          </cell>
          <cell r="W110">
            <v>45748</v>
          </cell>
          <cell r="X110">
            <v>0.11</v>
          </cell>
          <cell r="Y110">
            <v>41.561985300000003</v>
          </cell>
        </row>
        <row r="111">
          <cell r="A111" t="str">
            <v>90203-000800A0XU</v>
          </cell>
          <cell r="B111" t="str">
            <v>FG,SK3874_IPS,84K,US-D,#ABM,Black</v>
          </cell>
          <cell r="C111" t="str">
            <v>4270</v>
          </cell>
          <cell r="D111" t="str">
            <v>705</v>
          </cell>
          <cell r="E111" t="str">
            <v/>
          </cell>
          <cell r="F111" t="str">
            <v>ZGFT</v>
          </cell>
          <cell r="G111" t="str">
            <v>OCS  90203</v>
          </cell>
          <cell r="H111">
            <v>0</v>
          </cell>
          <cell r="I111">
            <v>1000</v>
          </cell>
          <cell r="J111">
            <v>0</v>
          </cell>
          <cell r="K111">
            <v>41672.68</v>
          </cell>
          <cell r="L111">
            <v>37232.980000000003</v>
          </cell>
          <cell r="M111">
            <v>0</v>
          </cell>
          <cell r="N111">
            <v>0</v>
          </cell>
          <cell r="O111">
            <v>0</v>
          </cell>
          <cell r="P111" t="str">
            <v/>
          </cell>
          <cell r="Q111" t="str">
            <v>SK3874</v>
          </cell>
          <cell r="R111" t="str">
            <v/>
          </cell>
          <cell r="S111" t="str">
            <v/>
          </cell>
          <cell r="T111" t="str">
            <v/>
          </cell>
          <cell r="U111" t="str">
            <v>7920</v>
          </cell>
          <cell r="V111" t="str">
            <v>ZGFT</v>
          </cell>
          <cell r="W111">
            <v>45748</v>
          </cell>
          <cell r="X111">
            <v>0.11</v>
          </cell>
          <cell r="Y111">
            <v>41.328607800000007</v>
          </cell>
        </row>
        <row r="112">
          <cell r="A112" t="str">
            <v>90203-000810A0XU</v>
          </cell>
          <cell r="B112" t="str">
            <v>FG,SK3873_IPS,110K,US-D,#ABM,Blue Clicky</v>
          </cell>
          <cell r="C112" t="str">
            <v>4270</v>
          </cell>
          <cell r="D112" t="str">
            <v>705</v>
          </cell>
          <cell r="E112" t="str">
            <v/>
          </cell>
          <cell r="F112" t="str">
            <v>ZGFT</v>
          </cell>
          <cell r="G112" t="str">
            <v>OCS  90203</v>
          </cell>
          <cell r="H112">
            <v>0</v>
          </cell>
          <cell r="I112">
            <v>1000</v>
          </cell>
          <cell r="J112">
            <v>0</v>
          </cell>
          <cell r="K112">
            <v>39131.58</v>
          </cell>
          <cell r="L112">
            <v>41303.379999999997</v>
          </cell>
          <cell r="M112">
            <v>0</v>
          </cell>
          <cell r="N112">
            <v>0</v>
          </cell>
          <cell r="O112">
            <v>0</v>
          </cell>
          <cell r="P112" t="str">
            <v/>
          </cell>
          <cell r="Q112" t="str">
            <v>SK3873</v>
          </cell>
          <cell r="R112" t="str">
            <v/>
          </cell>
          <cell r="S112" t="str">
            <v/>
          </cell>
          <cell r="T112" t="str">
            <v/>
          </cell>
          <cell r="U112" t="str">
            <v>7920</v>
          </cell>
          <cell r="V112" t="str">
            <v>ZGFT</v>
          </cell>
          <cell r="W112">
            <v>45748</v>
          </cell>
          <cell r="X112">
            <v>0.11</v>
          </cell>
          <cell r="Y112">
            <v>45.8467518</v>
          </cell>
        </row>
        <row r="113">
          <cell r="A113" t="str">
            <v>90203-000820A0XU</v>
          </cell>
          <cell r="B113" t="str">
            <v>FG,SK3874_IPS,84K,US-D,#ABM,Red Linear</v>
          </cell>
          <cell r="C113" t="str">
            <v>4270</v>
          </cell>
          <cell r="D113" t="str">
            <v>705</v>
          </cell>
          <cell r="E113" t="str">
            <v/>
          </cell>
          <cell r="F113" t="str">
            <v>ZGFT</v>
          </cell>
          <cell r="G113" t="str">
            <v>OCS  90203</v>
          </cell>
          <cell r="H113">
            <v>0</v>
          </cell>
          <cell r="I113">
            <v>1000</v>
          </cell>
          <cell r="J113">
            <v>0</v>
          </cell>
          <cell r="K113">
            <v>41837.69</v>
          </cell>
          <cell r="L113">
            <v>36913.589999999997</v>
          </cell>
          <cell r="M113">
            <v>0</v>
          </cell>
          <cell r="N113">
            <v>0</v>
          </cell>
          <cell r="O113">
            <v>0</v>
          </cell>
          <cell r="P113" t="str">
            <v/>
          </cell>
          <cell r="Q113" t="str">
            <v>SK3874</v>
          </cell>
          <cell r="R113" t="str">
            <v/>
          </cell>
          <cell r="S113" t="str">
            <v/>
          </cell>
          <cell r="T113" t="str">
            <v/>
          </cell>
          <cell r="U113" t="str">
            <v>7920</v>
          </cell>
          <cell r="V113" t="str">
            <v>ZGFT</v>
          </cell>
          <cell r="W113">
            <v>45748</v>
          </cell>
          <cell r="X113">
            <v>0.11</v>
          </cell>
          <cell r="Y113">
            <v>40.974084900000001</v>
          </cell>
        </row>
        <row r="114">
          <cell r="A114" t="str">
            <v>90203-000830A0XU</v>
          </cell>
          <cell r="B114" t="str">
            <v>FG,SK3874_IPS,84K,US-D,#ABM,Blue Clicky</v>
          </cell>
          <cell r="C114" t="str">
            <v>4270</v>
          </cell>
          <cell r="D114" t="str">
            <v>705</v>
          </cell>
          <cell r="E114" t="str">
            <v/>
          </cell>
          <cell r="F114" t="str">
            <v>ZGFT</v>
          </cell>
          <cell r="G114" t="str">
            <v>OCS  90203</v>
          </cell>
          <cell r="H114">
            <v>0</v>
          </cell>
          <cell r="I114">
            <v>1000</v>
          </cell>
          <cell r="J114">
            <v>0</v>
          </cell>
          <cell r="K114">
            <v>39719.03</v>
          </cell>
          <cell r="L114">
            <v>36913.589999999997</v>
          </cell>
          <cell r="M114">
            <v>0</v>
          </cell>
          <cell r="N114">
            <v>0</v>
          </cell>
          <cell r="O114">
            <v>0</v>
          </cell>
          <cell r="P114" t="str">
            <v/>
          </cell>
          <cell r="Q114" t="str">
            <v>SK3874</v>
          </cell>
          <cell r="R114" t="str">
            <v/>
          </cell>
          <cell r="S114" t="str">
            <v/>
          </cell>
          <cell r="T114" t="str">
            <v/>
          </cell>
          <cell r="U114" t="str">
            <v>7920</v>
          </cell>
          <cell r="V114" t="str">
            <v>ZGFT</v>
          </cell>
          <cell r="W114">
            <v>45748</v>
          </cell>
          <cell r="X114">
            <v>0.11</v>
          </cell>
          <cell r="Y114">
            <v>40.974084900000001</v>
          </cell>
        </row>
        <row r="115">
          <cell r="A115" t="str">
            <v>90203-000840A0XU</v>
          </cell>
          <cell r="B115" t="str">
            <v>FG,SK3873_IPS,110K,US-D,#ABM,Red Linear</v>
          </cell>
          <cell r="C115" t="str">
            <v>4270</v>
          </cell>
          <cell r="D115" t="str">
            <v>705</v>
          </cell>
          <cell r="E115" t="str">
            <v/>
          </cell>
          <cell r="F115" t="str">
            <v>ZGFT</v>
          </cell>
          <cell r="G115" t="str">
            <v>OCS  90203</v>
          </cell>
          <cell r="H115">
            <v>0</v>
          </cell>
          <cell r="I115">
            <v>1000</v>
          </cell>
          <cell r="J115">
            <v>0</v>
          </cell>
          <cell r="K115">
            <v>39131.58</v>
          </cell>
          <cell r="L115">
            <v>41303.379999999997</v>
          </cell>
          <cell r="M115">
            <v>0</v>
          </cell>
          <cell r="N115">
            <v>0</v>
          </cell>
          <cell r="O115">
            <v>0</v>
          </cell>
          <cell r="P115" t="str">
            <v/>
          </cell>
          <cell r="Q115" t="str">
            <v>SK3873</v>
          </cell>
          <cell r="R115" t="str">
            <v/>
          </cell>
          <cell r="S115" t="str">
            <v/>
          </cell>
          <cell r="T115" t="str">
            <v/>
          </cell>
          <cell r="U115" t="str">
            <v>7920</v>
          </cell>
          <cell r="V115" t="str">
            <v>ZGFT</v>
          </cell>
          <cell r="W115">
            <v>45748</v>
          </cell>
          <cell r="X115">
            <v>0.11</v>
          </cell>
          <cell r="Y115">
            <v>45.8467518</v>
          </cell>
        </row>
        <row r="116">
          <cell r="A116" t="str">
            <v>90203-000850A0XU</v>
          </cell>
          <cell r="B116" t="str">
            <v>FG,SK3874 A_IPS,84K,US-D,#ABS,Tactile</v>
          </cell>
          <cell r="C116" t="str">
            <v>4270</v>
          </cell>
          <cell r="D116" t="str">
            <v>705</v>
          </cell>
          <cell r="E116" t="str">
            <v/>
          </cell>
          <cell r="F116" t="str">
            <v>ZGFT</v>
          </cell>
          <cell r="G116" t="str">
            <v>OCS  90203</v>
          </cell>
          <cell r="H116">
            <v>0</v>
          </cell>
          <cell r="I116">
            <v>1000</v>
          </cell>
          <cell r="J116">
            <v>0</v>
          </cell>
          <cell r="K116">
            <v>37096.089999999997</v>
          </cell>
          <cell r="L116">
            <v>37751.480000000003</v>
          </cell>
          <cell r="M116">
            <v>0</v>
          </cell>
          <cell r="N116">
            <v>0</v>
          </cell>
          <cell r="O116">
            <v>0</v>
          </cell>
          <cell r="P116" t="str">
            <v/>
          </cell>
          <cell r="Q116" t="str">
            <v>SK3874 A</v>
          </cell>
          <cell r="R116" t="str">
            <v/>
          </cell>
          <cell r="S116" t="str">
            <v/>
          </cell>
          <cell r="T116" t="str">
            <v/>
          </cell>
          <cell r="U116" t="str">
            <v>7920</v>
          </cell>
          <cell r="V116" t="str">
            <v>ZGFT</v>
          </cell>
          <cell r="W116">
            <v>45748</v>
          </cell>
          <cell r="X116">
            <v>0.11</v>
          </cell>
          <cell r="Y116">
            <v>41.904142800000002</v>
          </cell>
        </row>
        <row r="117">
          <cell r="A117" t="str">
            <v>90203-000860A0XU</v>
          </cell>
          <cell r="B117" t="str">
            <v>FG,SK3874 AB_IPS,84K,US-D,#ABM,Tactile</v>
          </cell>
          <cell r="C117" t="str">
            <v>4270</v>
          </cell>
          <cell r="D117" t="str">
            <v>705</v>
          </cell>
          <cell r="E117" t="str">
            <v/>
          </cell>
          <cell r="F117" t="str">
            <v>ZGFT</v>
          </cell>
          <cell r="G117" t="str">
            <v>OCS  90203</v>
          </cell>
          <cell r="H117">
            <v>0</v>
          </cell>
          <cell r="I117">
            <v>1000</v>
          </cell>
          <cell r="J117">
            <v>0</v>
          </cell>
          <cell r="K117">
            <v>0</v>
          </cell>
          <cell r="L117">
            <v>36727.760000000002</v>
          </cell>
          <cell r="M117">
            <v>0</v>
          </cell>
          <cell r="N117">
            <v>0</v>
          </cell>
          <cell r="O117">
            <v>0</v>
          </cell>
          <cell r="P117" t="str">
            <v/>
          </cell>
          <cell r="Q117" t="str">
            <v>SK3874 AB</v>
          </cell>
          <cell r="R117" t="str">
            <v/>
          </cell>
          <cell r="S117" t="str">
            <v/>
          </cell>
          <cell r="T117" t="str">
            <v/>
          </cell>
          <cell r="U117" t="str">
            <v>7920</v>
          </cell>
          <cell r="V117" t="str">
            <v>ZGFT</v>
          </cell>
          <cell r="W117">
            <v>45748</v>
          </cell>
          <cell r="X117">
            <v>0.11</v>
          </cell>
          <cell r="Y117">
            <v>40.767813600000011</v>
          </cell>
        </row>
        <row r="118">
          <cell r="A118" t="str">
            <v>90301-000150A000</v>
          </cell>
          <cell r="B118" t="str">
            <v>FG,SM8123_HIS,#NJ,W/P,Black,WW,EP,Dell</v>
          </cell>
          <cell r="C118" t="str">
            <v>4270</v>
          </cell>
          <cell r="D118" t="str">
            <v>704</v>
          </cell>
          <cell r="E118" t="str">
            <v/>
          </cell>
          <cell r="F118" t="str">
            <v>ZGFT</v>
          </cell>
          <cell r="G118" t="str">
            <v>OCS  90301</v>
          </cell>
          <cell r="H118">
            <v>0</v>
          </cell>
          <cell r="I118">
            <v>1000</v>
          </cell>
          <cell r="J118">
            <v>1255.53</v>
          </cell>
          <cell r="K118">
            <v>1327.66</v>
          </cell>
          <cell r="L118">
            <v>1188.93</v>
          </cell>
          <cell r="M118">
            <v>0</v>
          </cell>
          <cell r="N118">
            <v>165444.39000000001</v>
          </cell>
          <cell r="O118">
            <v>139154</v>
          </cell>
          <cell r="P118" t="str">
            <v/>
          </cell>
          <cell r="Q118" t="str">
            <v>SM8123</v>
          </cell>
          <cell r="R118" t="str">
            <v/>
          </cell>
          <cell r="S118" t="str">
            <v/>
          </cell>
          <cell r="T118" t="str">
            <v/>
          </cell>
          <cell r="U118" t="str">
            <v>7920</v>
          </cell>
          <cell r="V118" t="str">
            <v>ZGFT</v>
          </cell>
          <cell r="W118">
            <v>45748</v>
          </cell>
          <cell r="X118">
            <v>0.11</v>
          </cell>
          <cell r="Y118">
            <v>1.3197123000000002</v>
          </cell>
        </row>
        <row r="119">
          <cell r="A119" t="str">
            <v>90301-000160A000</v>
          </cell>
          <cell r="B119" t="str">
            <v>FG,SM8123 W_IPS,#ZH,White,DELL,World</v>
          </cell>
          <cell r="C119" t="str">
            <v>4270</v>
          </cell>
          <cell r="D119" t="str">
            <v>704</v>
          </cell>
          <cell r="E119" t="str">
            <v/>
          </cell>
          <cell r="F119" t="str">
            <v>ZGFT</v>
          </cell>
          <cell r="G119" t="str">
            <v>OCS  90301</v>
          </cell>
          <cell r="H119">
            <v>0</v>
          </cell>
          <cell r="I119">
            <v>1000</v>
          </cell>
          <cell r="J119">
            <v>1394.42</v>
          </cell>
          <cell r="K119">
            <v>1466.85</v>
          </cell>
          <cell r="L119">
            <v>1391.65</v>
          </cell>
          <cell r="M119">
            <v>0</v>
          </cell>
          <cell r="N119">
            <v>2560.64</v>
          </cell>
          <cell r="O119">
            <v>1840</v>
          </cell>
          <cell r="P119" t="str">
            <v/>
          </cell>
          <cell r="Q119" t="str">
            <v>SM8123 W</v>
          </cell>
          <cell r="R119" t="str">
            <v/>
          </cell>
          <cell r="S119" t="str">
            <v/>
          </cell>
          <cell r="T119" t="str">
            <v/>
          </cell>
          <cell r="U119" t="str">
            <v>7920</v>
          </cell>
          <cell r="V119" t="str">
            <v>ZGFT</v>
          </cell>
          <cell r="W119">
            <v>45748</v>
          </cell>
          <cell r="X119">
            <v>0.11</v>
          </cell>
          <cell r="Y119">
            <v>1.5447315000000001</v>
          </cell>
        </row>
        <row r="120">
          <cell r="A120" t="str">
            <v>90301-000170A000</v>
          </cell>
          <cell r="B120" t="str">
            <v>FG,SM8123 B_IPS,#NJ,Black,DELL,DAO-US</v>
          </cell>
          <cell r="C120" t="str">
            <v>4270</v>
          </cell>
          <cell r="D120" t="str">
            <v>704</v>
          </cell>
          <cell r="E120" t="str">
            <v/>
          </cell>
          <cell r="F120" t="str">
            <v>ZGFT</v>
          </cell>
          <cell r="G120" t="str">
            <v>OCS  90301</v>
          </cell>
          <cell r="H120">
            <v>0</v>
          </cell>
          <cell r="I120">
            <v>1000</v>
          </cell>
          <cell r="J120">
            <v>1349.71</v>
          </cell>
          <cell r="K120">
            <v>1445.86</v>
          </cell>
          <cell r="L120">
            <v>1235.8</v>
          </cell>
          <cell r="M120">
            <v>0</v>
          </cell>
          <cell r="N120">
            <v>16683.3</v>
          </cell>
          <cell r="O120">
            <v>13500</v>
          </cell>
          <cell r="P120" t="str">
            <v/>
          </cell>
          <cell r="Q120" t="str">
            <v>SM8123 B</v>
          </cell>
          <cell r="R120" t="str">
            <v/>
          </cell>
          <cell r="S120" t="str">
            <v/>
          </cell>
          <cell r="T120" t="str">
            <v/>
          </cell>
          <cell r="U120" t="str">
            <v>7920</v>
          </cell>
          <cell r="V120" t="str">
            <v>ZGFT</v>
          </cell>
          <cell r="W120">
            <v>45748</v>
          </cell>
          <cell r="X120">
            <v>0.11</v>
          </cell>
          <cell r="Y120">
            <v>1.3717380000000001</v>
          </cell>
        </row>
        <row r="121">
          <cell r="A121" t="str">
            <v>90301-000170A001</v>
          </cell>
          <cell r="B121" t="str">
            <v>FG,SM8123 B_IPS,#NJ,Black,DELL,DAO/LATAM</v>
          </cell>
          <cell r="C121" t="str">
            <v>4270</v>
          </cell>
          <cell r="D121" t="str">
            <v>704</v>
          </cell>
          <cell r="E121" t="str">
            <v/>
          </cell>
          <cell r="F121" t="str">
            <v>ZGFT</v>
          </cell>
          <cell r="G121" t="str">
            <v>OCS  90301</v>
          </cell>
          <cell r="H121">
            <v>0</v>
          </cell>
          <cell r="I121">
            <v>1000</v>
          </cell>
          <cell r="J121">
            <v>1404.18</v>
          </cell>
          <cell r="K121">
            <v>1448.15</v>
          </cell>
          <cell r="L121">
            <v>1255.8499999999999</v>
          </cell>
          <cell r="M121">
            <v>0</v>
          </cell>
          <cell r="N121">
            <v>0</v>
          </cell>
          <cell r="O121">
            <v>0</v>
          </cell>
          <cell r="P121" t="str">
            <v/>
          </cell>
          <cell r="Q121" t="str">
            <v>SM8123 B</v>
          </cell>
          <cell r="R121" t="str">
            <v/>
          </cell>
          <cell r="S121" t="str">
            <v/>
          </cell>
          <cell r="T121" t="str">
            <v/>
          </cell>
          <cell r="U121" t="str">
            <v>7920</v>
          </cell>
          <cell r="V121" t="str">
            <v>ZGFT</v>
          </cell>
          <cell r="W121">
            <v>45748</v>
          </cell>
          <cell r="X121">
            <v>0.11</v>
          </cell>
          <cell r="Y121">
            <v>1.3939935000000001</v>
          </cell>
        </row>
        <row r="122">
          <cell r="A122" t="str">
            <v>90301-000180A000</v>
          </cell>
          <cell r="B122" t="str">
            <v>FG,SM8123 WB_IPS,#ZH,DELL,DAO,White</v>
          </cell>
          <cell r="C122" t="str">
            <v>4270</v>
          </cell>
          <cell r="D122" t="str">
            <v>704</v>
          </cell>
          <cell r="E122" t="str">
            <v/>
          </cell>
          <cell r="F122" t="str">
            <v>ZGFT</v>
          </cell>
          <cell r="G122" t="str">
            <v>OCS  90301</v>
          </cell>
          <cell r="H122">
            <v>0</v>
          </cell>
          <cell r="I122">
            <v>1000</v>
          </cell>
          <cell r="J122">
            <v>1550.05</v>
          </cell>
          <cell r="K122">
            <v>1572.22</v>
          </cell>
          <cell r="L122">
            <v>1360.96</v>
          </cell>
          <cell r="M122">
            <v>0</v>
          </cell>
          <cell r="N122">
            <v>544.38</v>
          </cell>
          <cell r="O122">
            <v>400</v>
          </cell>
          <cell r="P122" t="str">
            <v/>
          </cell>
          <cell r="Q122" t="str">
            <v>SM8123 WB</v>
          </cell>
          <cell r="R122" t="str">
            <v/>
          </cell>
          <cell r="S122" t="str">
            <v/>
          </cell>
          <cell r="T122" t="str">
            <v/>
          </cell>
          <cell r="U122" t="str">
            <v>7920</v>
          </cell>
          <cell r="V122" t="str">
            <v>ZGFT</v>
          </cell>
          <cell r="W122">
            <v>45748</v>
          </cell>
          <cell r="X122">
            <v>0.11</v>
          </cell>
          <cell r="Y122">
            <v>1.5106656000000001</v>
          </cell>
        </row>
        <row r="123">
          <cell r="A123" t="str">
            <v>90301-000180A001</v>
          </cell>
          <cell r="B123" t="str">
            <v>FG,SM8123 B_IPS,#ZH,DELL,DAO/LATAM,White</v>
          </cell>
          <cell r="C123" t="str">
            <v>4270</v>
          </cell>
          <cell r="D123" t="str">
            <v>704</v>
          </cell>
          <cell r="E123" t="str">
            <v/>
          </cell>
          <cell r="F123" t="str">
            <v>ZGFT</v>
          </cell>
          <cell r="G123" t="str">
            <v>OCS  90301</v>
          </cell>
          <cell r="H123">
            <v>0</v>
          </cell>
          <cell r="I123">
            <v>1000</v>
          </cell>
          <cell r="J123">
            <v>0</v>
          </cell>
          <cell r="K123">
            <v>1571.11</v>
          </cell>
          <cell r="L123">
            <v>1500.89</v>
          </cell>
          <cell r="M123">
            <v>0</v>
          </cell>
          <cell r="N123">
            <v>0</v>
          </cell>
          <cell r="O123">
            <v>0</v>
          </cell>
          <cell r="P123" t="str">
            <v/>
          </cell>
          <cell r="Q123" t="str">
            <v>SM8123 WB</v>
          </cell>
          <cell r="R123" t="str">
            <v/>
          </cell>
          <cell r="S123" t="str">
            <v/>
          </cell>
          <cell r="T123" t="str">
            <v/>
          </cell>
          <cell r="U123" t="str">
            <v>7920</v>
          </cell>
          <cell r="V123" t="str">
            <v>ZGFT</v>
          </cell>
          <cell r="W123">
            <v>45748</v>
          </cell>
          <cell r="X123">
            <v>0.11</v>
          </cell>
          <cell r="Y123">
            <v>1.6659879000000002</v>
          </cell>
        </row>
        <row r="124">
          <cell r="A124" t="str">
            <v>90301-000190A000</v>
          </cell>
          <cell r="B124" t="str">
            <v>FG,SM8823 B_IPS,BLACK,USB,Red wheel</v>
          </cell>
          <cell r="C124" t="str">
            <v>4270</v>
          </cell>
          <cell r="D124" t="str">
            <v>704</v>
          </cell>
          <cell r="E124" t="str">
            <v/>
          </cell>
          <cell r="F124" t="str">
            <v>ZGFT</v>
          </cell>
          <cell r="G124" t="str">
            <v>OCS  90301</v>
          </cell>
          <cell r="H124">
            <v>0</v>
          </cell>
          <cell r="I124">
            <v>1000</v>
          </cell>
          <cell r="J124">
            <v>1680.83</v>
          </cell>
          <cell r="K124">
            <v>1712.42</v>
          </cell>
          <cell r="L124">
            <v>1681.07</v>
          </cell>
          <cell r="M124">
            <v>0</v>
          </cell>
          <cell r="N124">
            <v>20.170000000000002</v>
          </cell>
          <cell r="O124">
            <v>12</v>
          </cell>
          <cell r="P124" t="str">
            <v/>
          </cell>
          <cell r="Q124" t="str">
            <v>SM8823 B</v>
          </cell>
          <cell r="R124" t="str">
            <v/>
          </cell>
          <cell r="S124" t="str">
            <v/>
          </cell>
          <cell r="T124" t="str">
            <v/>
          </cell>
          <cell r="U124" t="str">
            <v>7920</v>
          </cell>
          <cell r="V124" t="str">
            <v>ZGFT</v>
          </cell>
          <cell r="W124">
            <v>45748</v>
          </cell>
          <cell r="X124">
            <v>0.11</v>
          </cell>
          <cell r="Y124">
            <v>1.8659877</v>
          </cell>
        </row>
        <row r="125">
          <cell r="A125" t="str">
            <v>90301-000200A000</v>
          </cell>
          <cell r="B125" t="str">
            <v>FG,SM8823 C_IPS,BLACK USB Mouse,Orange</v>
          </cell>
          <cell r="C125" t="str">
            <v>4270</v>
          </cell>
          <cell r="D125" t="str">
            <v>704</v>
          </cell>
          <cell r="E125" t="str">
            <v/>
          </cell>
          <cell r="F125" t="str">
            <v>ZGFT</v>
          </cell>
          <cell r="G125" t="str">
            <v>OCS  90301</v>
          </cell>
          <cell r="H125">
            <v>0</v>
          </cell>
          <cell r="I125">
            <v>1000</v>
          </cell>
          <cell r="J125">
            <v>1833.4</v>
          </cell>
          <cell r="K125">
            <v>1833.4</v>
          </cell>
          <cell r="L125">
            <v>1761.44</v>
          </cell>
          <cell r="M125">
            <v>0</v>
          </cell>
          <cell r="N125">
            <v>0</v>
          </cell>
          <cell r="O125">
            <v>0</v>
          </cell>
          <cell r="P125" t="str">
            <v/>
          </cell>
          <cell r="Q125" t="str">
            <v>SM8823 C</v>
          </cell>
          <cell r="R125" t="str">
            <v/>
          </cell>
          <cell r="S125" t="str">
            <v/>
          </cell>
          <cell r="T125" t="str">
            <v/>
          </cell>
          <cell r="U125" t="str">
            <v>7920</v>
          </cell>
          <cell r="V125" t="str">
            <v>ZGFT</v>
          </cell>
          <cell r="W125">
            <v>45748</v>
          </cell>
          <cell r="X125">
            <v>0.11</v>
          </cell>
          <cell r="Y125">
            <v>1.9551984000000002</v>
          </cell>
        </row>
        <row r="126">
          <cell r="A126" t="str">
            <v>90301-000210A000</v>
          </cell>
          <cell r="B126" t="str">
            <v>FG,SM2122_IPS,#KN,PLT 2880,For Other</v>
          </cell>
          <cell r="C126" t="str">
            <v>4270</v>
          </cell>
          <cell r="D126" t="str">
            <v>704</v>
          </cell>
          <cell r="E126" t="str">
            <v/>
          </cell>
          <cell r="F126" t="str">
            <v>ZGFT</v>
          </cell>
          <cell r="G126" t="str">
            <v>OCS  90301</v>
          </cell>
          <cell r="H126">
            <v>0</v>
          </cell>
          <cell r="I126">
            <v>1000</v>
          </cell>
          <cell r="J126">
            <v>3251.33</v>
          </cell>
          <cell r="K126">
            <v>1370.52</v>
          </cell>
          <cell r="L126">
            <v>1391.78</v>
          </cell>
          <cell r="M126">
            <v>0</v>
          </cell>
          <cell r="N126">
            <v>41.75</v>
          </cell>
          <cell r="O126">
            <v>30</v>
          </cell>
          <cell r="P126" t="str">
            <v/>
          </cell>
          <cell r="Q126" t="str">
            <v>SM2122</v>
          </cell>
          <cell r="R126" t="str">
            <v/>
          </cell>
          <cell r="S126" t="str">
            <v/>
          </cell>
          <cell r="T126" t="str">
            <v/>
          </cell>
          <cell r="U126" t="str">
            <v>7920</v>
          </cell>
          <cell r="V126" t="str">
            <v>ZGFT</v>
          </cell>
          <cell r="W126">
            <v>45748</v>
          </cell>
          <cell r="X126">
            <v>0.11</v>
          </cell>
          <cell r="Y126">
            <v>1.5448758000000002</v>
          </cell>
        </row>
        <row r="127">
          <cell r="A127" t="str">
            <v>90302-000370A000</v>
          </cell>
          <cell r="B127" t="str">
            <v>FG,SM8192 R_HIS,Wireless MS,#NJ,2.4G+BT</v>
          </cell>
          <cell r="C127" t="str">
            <v>4270</v>
          </cell>
          <cell r="D127" t="str">
            <v>704</v>
          </cell>
          <cell r="E127" t="str">
            <v/>
          </cell>
          <cell r="F127" t="str">
            <v>ZGFT</v>
          </cell>
          <cell r="G127" t="str">
            <v>OCS  90302</v>
          </cell>
          <cell r="H127">
            <v>0</v>
          </cell>
          <cell r="I127">
            <v>1000</v>
          </cell>
          <cell r="J127">
            <v>9462.44</v>
          </cell>
          <cell r="K127">
            <v>7593.89</v>
          </cell>
          <cell r="L127">
            <v>7156.22</v>
          </cell>
          <cell r="M127">
            <v>0</v>
          </cell>
          <cell r="N127">
            <v>322.02999999999997</v>
          </cell>
          <cell r="O127">
            <v>45</v>
          </cell>
          <cell r="P127" t="str">
            <v/>
          </cell>
          <cell r="Q127" t="str">
            <v>SM8192 R</v>
          </cell>
          <cell r="R127" t="str">
            <v/>
          </cell>
          <cell r="S127" t="str">
            <v/>
          </cell>
          <cell r="T127" t="str">
            <v/>
          </cell>
          <cell r="U127" t="str">
            <v>7920</v>
          </cell>
          <cell r="V127" t="str">
            <v>ZGFT</v>
          </cell>
          <cell r="W127">
            <v>45748</v>
          </cell>
          <cell r="X127">
            <v>0.11</v>
          </cell>
          <cell r="Y127">
            <v>7.9434042000000007</v>
          </cell>
        </row>
        <row r="128">
          <cell r="A128" t="str">
            <v>90302-000380A000</v>
          </cell>
          <cell r="B128" t="str">
            <v>FG,SM38700C0,CAN,910-007437,#ABK</v>
          </cell>
          <cell r="C128" t="str">
            <v>4270</v>
          </cell>
          <cell r="D128" t="str">
            <v>704</v>
          </cell>
          <cell r="E128" t="str">
            <v/>
          </cell>
          <cell r="F128" t="str">
            <v>ZGFT</v>
          </cell>
          <cell r="G128" t="str">
            <v>OCS  90302</v>
          </cell>
          <cell r="H128">
            <v>0</v>
          </cell>
          <cell r="I128">
            <v>1000</v>
          </cell>
          <cell r="J128">
            <v>2778.69</v>
          </cell>
          <cell r="K128">
            <v>2570.37</v>
          </cell>
          <cell r="L128">
            <v>2436.4299999999998</v>
          </cell>
          <cell r="M128">
            <v>0</v>
          </cell>
          <cell r="N128">
            <v>8827.19</v>
          </cell>
          <cell r="O128">
            <v>3623</v>
          </cell>
          <cell r="P128" t="str">
            <v/>
          </cell>
          <cell r="Q128" t="str">
            <v>SM38700C0</v>
          </cell>
          <cell r="R128" t="str">
            <v/>
          </cell>
          <cell r="S128" t="str">
            <v/>
          </cell>
          <cell r="T128" t="str">
            <v/>
          </cell>
          <cell r="U128" t="str">
            <v>7920</v>
          </cell>
          <cell r="V128" t="str">
            <v>ZGFT</v>
          </cell>
          <cell r="W128">
            <v>45748</v>
          </cell>
          <cell r="X128">
            <v>0.11</v>
          </cell>
          <cell r="Y128">
            <v>2.7044372999999999</v>
          </cell>
        </row>
        <row r="129">
          <cell r="A129" t="str">
            <v>90302-000380A001</v>
          </cell>
          <cell r="B129" t="str">
            <v>FG,SM38700C0,AMR,910-007456,#ABK</v>
          </cell>
          <cell r="C129" t="str">
            <v>4270</v>
          </cell>
          <cell r="D129" t="str">
            <v>704</v>
          </cell>
          <cell r="E129" t="str">
            <v/>
          </cell>
          <cell r="F129" t="str">
            <v>ZGFT</v>
          </cell>
          <cell r="G129" t="str">
            <v>OCS  90302</v>
          </cell>
          <cell r="H129">
            <v>0</v>
          </cell>
          <cell r="I129">
            <v>1000</v>
          </cell>
          <cell r="J129">
            <v>2695.77</v>
          </cell>
          <cell r="K129">
            <v>2752.53</v>
          </cell>
          <cell r="L129">
            <v>2595.1999999999998</v>
          </cell>
          <cell r="M129">
            <v>0</v>
          </cell>
          <cell r="N129">
            <v>14437.1</v>
          </cell>
          <cell r="O129">
            <v>5563</v>
          </cell>
          <cell r="P129" t="str">
            <v/>
          </cell>
          <cell r="Q129" t="str">
            <v>SM38700C0</v>
          </cell>
          <cell r="R129" t="str">
            <v/>
          </cell>
          <cell r="S129" t="str">
            <v/>
          </cell>
          <cell r="T129" t="str">
            <v/>
          </cell>
          <cell r="U129" t="str">
            <v>7920</v>
          </cell>
          <cell r="V129" t="str">
            <v>ZGFT</v>
          </cell>
          <cell r="W129">
            <v>45748</v>
          </cell>
          <cell r="X129">
            <v>0.11</v>
          </cell>
          <cell r="Y129">
            <v>2.8806720000000001</v>
          </cell>
        </row>
        <row r="130">
          <cell r="A130" t="str">
            <v>90302-000380A002</v>
          </cell>
          <cell r="B130" t="str">
            <v>FG,SM38700C0,AP,910-007462,#ABK</v>
          </cell>
          <cell r="C130" t="str">
            <v>4270</v>
          </cell>
          <cell r="D130" t="str">
            <v>704</v>
          </cell>
          <cell r="E130" t="str">
            <v/>
          </cell>
          <cell r="F130" t="str">
            <v>ZGFT</v>
          </cell>
          <cell r="G130" t="str">
            <v>OCS  90302</v>
          </cell>
          <cell r="H130">
            <v>0</v>
          </cell>
          <cell r="I130">
            <v>1000</v>
          </cell>
          <cell r="J130">
            <v>2812.27</v>
          </cell>
          <cell r="K130">
            <v>2741.43</v>
          </cell>
          <cell r="L130">
            <v>2584.1</v>
          </cell>
          <cell r="M130">
            <v>0</v>
          </cell>
          <cell r="N130">
            <v>227.4</v>
          </cell>
          <cell r="O130">
            <v>88</v>
          </cell>
          <cell r="P130" t="str">
            <v/>
          </cell>
          <cell r="Q130" t="str">
            <v>SM38700C0</v>
          </cell>
          <cell r="R130" t="str">
            <v/>
          </cell>
          <cell r="S130" t="str">
            <v/>
          </cell>
          <cell r="T130" t="str">
            <v/>
          </cell>
          <cell r="U130" t="str">
            <v>7920</v>
          </cell>
          <cell r="V130" t="str">
            <v>ZGFT</v>
          </cell>
          <cell r="W130">
            <v>45748</v>
          </cell>
          <cell r="X130">
            <v>0.11</v>
          </cell>
          <cell r="Y130">
            <v>2.8683510000000001</v>
          </cell>
        </row>
        <row r="131">
          <cell r="A131" t="str">
            <v>90302-000380A003</v>
          </cell>
          <cell r="B131" t="str">
            <v>FG,SM38700C0_IPS,BT,Graphite,#ABK,Global</v>
          </cell>
          <cell r="C131" t="str">
            <v>4270</v>
          </cell>
          <cell r="D131" t="str">
            <v>704</v>
          </cell>
          <cell r="E131" t="str">
            <v/>
          </cell>
          <cell r="F131" t="str">
            <v>ZGFT</v>
          </cell>
          <cell r="G131" t="str">
            <v>OCS  90302</v>
          </cell>
          <cell r="H131">
            <v>0</v>
          </cell>
          <cell r="I131">
            <v>1000</v>
          </cell>
          <cell r="J131">
            <v>2606.6999999999998</v>
          </cell>
          <cell r="K131">
            <v>2764.03</v>
          </cell>
          <cell r="L131">
            <v>2606.6999999999998</v>
          </cell>
          <cell r="M131">
            <v>0</v>
          </cell>
          <cell r="N131">
            <v>0</v>
          </cell>
          <cell r="O131">
            <v>0</v>
          </cell>
          <cell r="P131" t="str">
            <v/>
          </cell>
          <cell r="Q131" t="str">
            <v>SM38700C0</v>
          </cell>
          <cell r="R131" t="str">
            <v/>
          </cell>
          <cell r="S131" t="str">
            <v/>
          </cell>
          <cell r="T131" t="str">
            <v/>
          </cell>
          <cell r="U131" t="str">
            <v>7920</v>
          </cell>
          <cell r="V131" t="str">
            <v>ZGFT</v>
          </cell>
          <cell r="W131">
            <v>45748</v>
          </cell>
          <cell r="X131">
            <v>0.11</v>
          </cell>
          <cell r="Y131">
            <v>2.8934370000000005</v>
          </cell>
        </row>
        <row r="132">
          <cell r="A132" t="str">
            <v>90302-000390A000</v>
          </cell>
          <cell r="B132" t="str">
            <v>FG,SM3870WC0,CAN,910-007438,off-White</v>
          </cell>
          <cell r="C132" t="str">
            <v>4270</v>
          </cell>
          <cell r="D132" t="str">
            <v>704</v>
          </cell>
          <cell r="E132" t="str">
            <v/>
          </cell>
          <cell r="F132" t="str">
            <v>ZGFT</v>
          </cell>
          <cell r="G132" t="str">
            <v>OCS  90302</v>
          </cell>
          <cell r="H132">
            <v>0</v>
          </cell>
          <cell r="I132">
            <v>1000</v>
          </cell>
          <cell r="J132">
            <v>2783.52</v>
          </cell>
          <cell r="K132">
            <v>2633.46</v>
          </cell>
          <cell r="L132">
            <v>2475.63</v>
          </cell>
          <cell r="M132">
            <v>0</v>
          </cell>
          <cell r="N132">
            <v>4500.7</v>
          </cell>
          <cell r="O132">
            <v>1818</v>
          </cell>
          <cell r="P132" t="str">
            <v/>
          </cell>
          <cell r="Q132" t="str">
            <v>SM3870WC0</v>
          </cell>
          <cell r="R132" t="str">
            <v/>
          </cell>
          <cell r="S132" t="str">
            <v/>
          </cell>
          <cell r="T132" t="str">
            <v/>
          </cell>
          <cell r="U132" t="str">
            <v>7920</v>
          </cell>
          <cell r="V132" t="str">
            <v>ZGFT</v>
          </cell>
          <cell r="W132">
            <v>45748</v>
          </cell>
          <cell r="X132">
            <v>0.11</v>
          </cell>
          <cell r="Y132">
            <v>2.7479493000000006</v>
          </cell>
        </row>
        <row r="133">
          <cell r="A133" t="str">
            <v>90302-000390A001</v>
          </cell>
          <cell r="B133" t="str">
            <v>FG,SM3870WC0,AMR,910-007457,Off-White</v>
          </cell>
          <cell r="C133" t="str">
            <v>4270</v>
          </cell>
          <cell r="D133" t="str">
            <v>704</v>
          </cell>
          <cell r="E133" t="str">
            <v/>
          </cell>
          <cell r="F133" t="str">
            <v>ZGFT</v>
          </cell>
          <cell r="G133" t="str">
            <v>OCS  90302</v>
          </cell>
          <cell r="H133">
            <v>0</v>
          </cell>
          <cell r="I133">
            <v>1000</v>
          </cell>
          <cell r="J133">
            <v>2711.67</v>
          </cell>
          <cell r="K133">
            <v>2792.23</v>
          </cell>
          <cell r="L133">
            <v>2634.4</v>
          </cell>
          <cell r="M133">
            <v>0</v>
          </cell>
          <cell r="N133">
            <v>15.81</v>
          </cell>
          <cell r="O133">
            <v>6</v>
          </cell>
          <cell r="P133" t="str">
            <v/>
          </cell>
          <cell r="Q133" t="str">
            <v>SM3870WC0</v>
          </cell>
          <cell r="R133" t="str">
            <v/>
          </cell>
          <cell r="S133" t="str">
            <v/>
          </cell>
          <cell r="T133" t="str">
            <v/>
          </cell>
          <cell r="U133" t="str">
            <v>7920</v>
          </cell>
          <cell r="V133" t="str">
            <v>ZGFT</v>
          </cell>
          <cell r="W133">
            <v>45748</v>
          </cell>
          <cell r="X133">
            <v>0.11</v>
          </cell>
          <cell r="Y133">
            <v>2.9241840000000008</v>
          </cell>
        </row>
        <row r="134">
          <cell r="A134" t="str">
            <v>90302-000390A002</v>
          </cell>
          <cell r="B134" t="str">
            <v>FG,SM3870WC0,AP,910-007463,Off-White</v>
          </cell>
          <cell r="C134" t="str">
            <v>4270</v>
          </cell>
          <cell r="D134" t="str">
            <v>704</v>
          </cell>
          <cell r="E134" t="str">
            <v/>
          </cell>
          <cell r="F134" t="str">
            <v>ZGFT</v>
          </cell>
          <cell r="G134" t="str">
            <v>OCS  90302</v>
          </cell>
          <cell r="H134">
            <v>0</v>
          </cell>
          <cell r="I134">
            <v>1000</v>
          </cell>
          <cell r="J134">
            <v>2625.56</v>
          </cell>
          <cell r="K134">
            <v>2781.13</v>
          </cell>
          <cell r="L134">
            <v>2623.3</v>
          </cell>
          <cell r="M134">
            <v>0</v>
          </cell>
          <cell r="N134">
            <v>47.22</v>
          </cell>
          <cell r="O134">
            <v>18</v>
          </cell>
          <cell r="P134" t="str">
            <v/>
          </cell>
          <cell r="Q134" t="str">
            <v>SM3870WC0</v>
          </cell>
          <cell r="R134" t="str">
            <v/>
          </cell>
          <cell r="S134" t="str">
            <v/>
          </cell>
          <cell r="T134" t="str">
            <v/>
          </cell>
          <cell r="U134" t="str">
            <v>7920</v>
          </cell>
          <cell r="V134" t="str">
            <v>ZGFT</v>
          </cell>
          <cell r="W134">
            <v>45748</v>
          </cell>
          <cell r="X134">
            <v>0.11</v>
          </cell>
          <cell r="Y134">
            <v>2.9118630000000003</v>
          </cell>
        </row>
        <row r="135">
          <cell r="A135" t="str">
            <v>90302-000390A003</v>
          </cell>
          <cell r="B135" t="str">
            <v>FG,SM3870WC0_IPS,BT,Off-White,#J3,Global</v>
          </cell>
          <cell r="C135" t="str">
            <v>4270</v>
          </cell>
          <cell r="D135" t="str">
            <v>704</v>
          </cell>
          <cell r="E135" t="str">
            <v/>
          </cell>
          <cell r="F135" t="str">
            <v>ZGFT</v>
          </cell>
          <cell r="G135" t="str">
            <v>OCS  90302</v>
          </cell>
          <cell r="H135">
            <v>0</v>
          </cell>
          <cell r="I135">
            <v>1000</v>
          </cell>
          <cell r="J135">
            <v>0</v>
          </cell>
          <cell r="K135">
            <v>2803.73</v>
          </cell>
          <cell r="L135">
            <v>2645.9</v>
          </cell>
          <cell r="M135">
            <v>0</v>
          </cell>
          <cell r="N135">
            <v>0</v>
          </cell>
          <cell r="O135">
            <v>0</v>
          </cell>
          <cell r="P135" t="str">
            <v/>
          </cell>
          <cell r="Q135" t="str">
            <v>SM3870WC0</v>
          </cell>
          <cell r="R135" t="str">
            <v/>
          </cell>
          <cell r="S135" t="str">
            <v/>
          </cell>
          <cell r="T135" t="str">
            <v/>
          </cell>
          <cell r="U135" t="str">
            <v>7920</v>
          </cell>
          <cell r="V135" t="str">
            <v>ZGFT</v>
          </cell>
          <cell r="W135">
            <v>45748</v>
          </cell>
          <cell r="X135">
            <v>0.11</v>
          </cell>
          <cell r="Y135">
            <v>2.9369490000000003</v>
          </cell>
        </row>
        <row r="136">
          <cell r="A136" t="str">
            <v>90302-000400A000</v>
          </cell>
          <cell r="B136" t="str">
            <v>FG,SM3870PC0,CAN,910-007439,Rose</v>
          </cell>
          <cell r="C136" t="str">
            <v>4270</v>
          </cell>
          <cell r="D136" t="str">
            <v>704</v>
          </cell>
          <cell r="E136" t="str">
            <v/>
          </cell>
          <cell r="F136" t="str">
            <v>ZGFT</v>
          </cell>
          <cell r="G136" t="str">
            <v>OCS  90302</v>
          </cell>
          <cell r="H136">
            <v>0</v>
          </cell>
          <cell r="I136">
            <v>1000</v>
          </cell>
          <cell r="J136">
            <v>2476.67</v>
          </cell>
          <cell r="K136">
            <v>2633.46</v>
          </cell>
          <cell r="L136">
            <v>2475.63</v>
          </cell>
          <cell r="M136">
            <v>0</v>
          </cell>
          <cell r="N136">
            <v>29.71</v>
          </cell>
          <cell r="O136">
            <v>12</v>
          </cell>
          <cell r="P136" t="str">
            <v/>
          </cell>
          <cell r="Q136" t="str">
            <v>SM3870PC0</v>
          </cell>
          <cell r="R136" t="str">
            <v/>
          </cell>
          <cell r="S136" t="str">
            <v/>
          </cell>
          <cell r="T136" t="str">
            <v/>
          </cell>
          <cell r="U136" t="str">
            <v>7920</v>
          </cell>
          <cell r="V136" t="str">
            <v>ZGFT</v>
          </cell>
          <cell r="W136">
            <v>45748</v>
          </cell>
          <cell r="X136">
            <v>0.11</v>
          </cell>
          <cell r="Y136">
            <v>2.7479493000000006</v>
          </cell>
        </row>
        <row r="137">
          <cell r="A137" t="str">
            <v>90302-000400A001</v>
          </cell>
          <cell r="B137" t="str">
            <v>FG,SM3870PC0,AMR,910-007458,Rose</v>
          </cell>
          <cell r="C137" t="str">
            <v>4270</v>
          </cell>
          <cell r="D137" t="str">
            <v>704</v>
          </cell>
          <cell r="E137" t="str">
            <v/>
          </cell>
          <cell r="F137" t="str">
            <v>ZGFT</v>
          </cell>
          <cell r="G137" t="str">
            <v>OCS  90302</v>
          </cell>
          <cell r="H137">
            <v>0</v>
          </cell>
          <cell r="I137">
            <v>1000</v>
          </cell>
          <cell r="J137">
            <v>3635</v>
          </cell>
          <cell r="K137">
            <v>2792.23</v>
          </cell>
          <cell r="L137">
            <v>2634.4</v>
          </cell>
          <cell r="M137">
            <v>0</v>
          </cell>
          <cell r="N137">
            <v>10.54</v>
          </cell>
          <cell r="O137">
            <v>4</v>
          </cell>
          <cell r="P137" t="str">
            <v/>
          </cell>
          <cell r="Q137" t="str">
            <v>SM3870PC0</v>
          </cell>
          <cell r="R137" t="str">
            <v/>
          </cell>
          <cell r="S137" t="str">
            <v/>
          </cell>
          <cell r="T137" t="str">
            <v/>
          </cell>
          <cell r="U137" t="str">
            <v>7920</v>
          </cell>
          <cell r="V137" t="str">
            <v>ZGFT</v>
          </cell>
          <cell r="W137">
            <v>45748</v>
          </cell>
          <cell r="X137">
            <v>0.11</v>
          </cell>
          <cell r="Y137">
            <v>2.9241840000000008</v>
          </cell>
        </row>
        <row r="138">
          <cell r="A138" t="str">
            <v>90302-000400A002</v>
          </cell>
          <cell r="B138" t="str">
            <v>FG,SM3870PC0,AP,910-007464,Rose</v>
          </cell>
          <cell r="C138" t="str">
            <v>4270</v>
          </cell>
          <cell r="D138" t="str">
            <v>704</v>
          </cell>
          <cell r="E138" t="str">
            <v/>
          </cell>
          <cell r="F138" t="str">
            <v>ZGFT</v>
          </cell>
          <cell r="G138" t="str">
            <v>OCS  90302</v>
          </cell>
          <cell r="H138">
            <v>0</v>
          </cell>
          <cell r="I138">
            <v>1000</v>
          </cell>
          <cell r="J138">
            <v>2625.56</v>
          </cell>
          <cell r="K138">
            <v>2781.13</v>
          </cell>
          <cell r="L138">
            <v>2623.3</v>
          </cell>
          <cell r="M138">
            <v>0</v>
          </cell>
          <cell r="N138">
            <v>47.22</v>
          </cell>
          <cell r="O138">
            <v>18</v>
          </cell>
          <cell r="P138" t="str">
            <v/>
          </cell>
          <cell r="Q138" t="str">
            <v>SM3870PC0</v>
          </cell>
          <cell r="R138" t="str">
            <v/>
          </cell>
          <cell r="S138" t="str">
            <v/>
          </cell>
          <cell r="T138" t="str">
            <v/>
          </cell>
          <cell r="U138" t="str">
            <v>7920</v>
          </cell>
          <cell r="V138" t="str">
            <v>ZGFT</v>
          </cell>
          <cell r="W138">
            <v>45748</v>
          </cell>
          <cell r="X138">
            <v>0.11</v>
          </cell>
          <cell r="Y138">
            <v>2.9118630000000003</v>
          </cell>
        </row>
        <row r="139">
          <cell r="A139" t="str">
            <v>90302-000400A003</v>
          </cell>
          <cell r="B139" t="str">
            <v>FG,SM3870PC0_IPS,BT,Rose,#M3,Global,EMEA</v>
          </cell>
          <cell r="C139" t="str">
            <v>4270</v>
          </cell>
          <cell r="D139" t="str">
            <v>704</v>
          </cell>
          <cell r="E139" t="str">
            <v/>
          </cell>
          <cell r="F139" t="str">
            <v>ZGFT</v>
          </cell>
          <cell r="G139" t="str">
            <v>OCS  90302</v>
          </cell>
          <cell r="H139">
            <v>0</v>
          </cell>
          <cell r="I139">
            <v>1000</v>
          </cell>
          <cell r="J139">
            <v>2645.9</v>
          </cell>
          <cell r="K139">
            <v>2803.73</v>
          </cell>
          <cell r="L139">
            <v>2645.9</v>
          </cell>
          <cell r="M139">
            <v>0</v>
          </cell>
          <cell r="N139">
            <v>0</v>
          </cell>
          <cell r="O139">
            <v>0</v>
          </cell>
          <cell r="P139" t="str">
            <v/>
          </cell>
          <cell r="Q139" t="str">
            <v>SM3870PC0</v>
          </cell>
          <cell r="R139" t="str">
            <v/>
          </cell>
          <cell r="S139" t="str">
            <v/>
          </cell>
          <cell r="T139" t="str">
            <v/>
          </cell>
          <cell r="U139" t="str">
            <v>7920</v>
          </cell>
          <cell r="V139" t="str">
            <v>ZGFT</v>
          </cell>
          <cell r="W139">
            <v>45748</v>
          </cell>
          <cell r="X139">
            <v>0.11</v>
          </cell>
          <cell r="Y139">
            <v>2.9369490000000003</v>
          </cell>
        </row>
        <row r="140">
          <cell r="A140" t="str">
            <v>90302-000410A000</v>
          </cell>
          <cell r="B140" t="str">
            <v>FG,SM81920C0_IPS,#ADP,DELL,PCR,2.4G+BT</v>
          </cell>
          <cell r="C140" t="str">
            <v>4270</v>
          </cell>
          <cell r="D140" t="str">
            <v>704</v>
          </cell>
          <cell r="E140" t="str">
            <v/>
          </cell>
          <cell r="F140" t="str">
            <v>ZGFT</v>
          </cell>
          <cell r="G140" t="str">
            <v>OCS  90302</v>
          </cell>
          <cell r="H140">
            <v>0</v>
          </cell>
          <cell r="I140">
            <v>1000</v>
          </cell>
          <cell r="J140">
            <v>12129.76</v>
          </cell>
          <cell r="K140">
            <v>7659.49</v>
          </cell>
          <cell r="L140">
            <v>7486.78</v>
          </cell>
          <cell r="M140">
            <v>0</v>
          </cell>
          <cell r="N140">
            <v>306.95</v>
          </cell>
          <cell r="O140">
            <v>41</v>
          </cell>
          <cell r="P140" t="str">
            <v/>
          </cell>
          <cell r="Q140" t="str">
            <v>SM81920C0</v>
          </cell>
          <cell r="R140" t="str">
            <v/>
          </cell>
          <cell r="S140" t="str">
            <v/>
          </cell>
          <cell r="T140" t="str">
            <v/>
          </cell>
          <cell r="U140" t="str">
            <v>7920</v>
          </cell>
          <cell r="V140" t="str">
            <v>ZGFT</v>
          </cell>
          <cell r="W140">
            <v>45748</v>
          </cell>
          <cell r="X140">
            <v>0.11</v>
          </cell>
          <cell r="Y140">
            <v>8.3103258000000011</v>
          </cell>
        </row>
        <row r="141">
          <cell r="A141" t="str">
            <v>90302-000420A000</v>
          </cell>
          <cell r="B141" t="str">
            <v>FG,SM3870BC0_IPS,BT,Haze,#AFF,Global,AMR</v>
          </cell>
          <cell r="C141" t="str">
            <v>4270</v>
          </cell>
          <cell r="D141" t="str">
            <v>704</v>
          </cell>
          <cell r="E141" t="str">
            <v/>
          </cell>
          <cell r="F141" t="str">
            <v>ZGFT</v>
          </cell>
          <cell r="G141" t="str">
            <v>OCS  90302</v>
          </cell>
          <cell r="H141">
            <v>0</v>
          </cell>
          <cell r="I141">
            <v>1000</v>
          </cell>
          <cell r="J141">
            <v>2765.97</v>
          </cell>
          <cell r="K141">
            <v>2734.01</v>
          </cell>
          <cell r="L141">
            <v>2633.48</v>
          </cell>
          <cell r="M141">
            <v>0</v>
          </cell>
          <cell r="N141">
            <v>202.78</v>
          </cell>
          <cell r="O141">
            <v>77</v>
          </cell>
          <cell r="P141" t="str">
            <v/>
          </cell>
          <cell r="Q141" t="str">
            <v>SM3870BC0</v>
          </cell>
          <cell r="R141" t="str">
            <v/>
          </cell>
          <cell r="S141" t="str">
            <v/>
          </cell>
          <cell r="T141" t="str">
            <v/>
          </cell>
          <cell r="U141" t="str">
            <v>7920</v>
          </cell>
          <cell r="V141" t="str">
            <v>ZGFT</v>
          </cell>
          <cell r="W141">
            <v>45748</v>
          </cell>
          <cell r="X141">
            <v>0.11</v>
          </cell>
          <cell r="Y141">
            <v>2.9231628000000005</v>
          </cell>
        </row>
        <row r="142">
          <cell r="A142" t="str">
            <v>90302-000430A000</v>
          </cell>
          <cell r="B142" t="str">
            <v>FG,SM3870SC0_IPS,BT,Sand,#AFG,Global,AMR</v>
          </cell>
          <cell r="C142" t="str">
            <v>4270</v>
          </cell>
          <cell r="D142" t="str">
            <v>704</v>
          </cell>
          <cell r="E142" t="str">
            <v/>
          </cell>
          <cell r="F142" t="str">
            <v>ZGFT</v>
          </cell>
          <cell r="G142" t="str">
            <v>OCS  90302</v>
          </cell>
          <cell r="H142">
            <v>0</v>
          </cell>
          <cell r="I142">
            <v>1000</v>
          </cell>
          <cell r="J142">
            <v>2693.52</v>
          </cell>
          <cell r="K142">
            <v>2792.23</v>
          </cell>
          <cell r="L142">
            <v>2693.28</v>
          </cell>
          <cell r="M142">
            <v>0</v>
          </cell>
          <cell r="N142">
            <v>23916.31</v>
          </cell>
          <cell r="O142">
            <v>8880</v>
          </cell>
          <cell r="P142" t="str">
            <v/>
          </cell>
          <cell r="Q142" t="str">
            <v>SM3870SC0</v>
          </cell>
          <cell r="R142" t="str">
            <v/>
          </cell>
          <cell r="S142" t="str">
            <v/>
          </cell>
          <cell r="T142" t="str">
            <v/>
          </cell>
          <cell r="U142" t="str">
            <v>7920</v>
          </cell>
          <cell r="V142" t="str">
            <v>ZGFT</v>
          </cell>
          <cell r="W142">
            <v>45748</v>
          </cell>
          <cell r="X142">
            <v>0.11</v>
          </cell>
          <cell r="Y142">
            <v>2.9895408000000003</v>
          </cell>
        </row>
        <row r="143">
          <cell r="A143" t="str">
            <v>90302-000460A000</v>
          </cell>
          <cell r="B143" t="str">
            <v>FG,SM8191 R_HIS,#NJ,Wireless MS,HGGFW</v>
          </cell>
          <cell r="C143" t="str">
            <v>4270</v>
          </cell>
          <cell r="D143" t="str">
            <v>704</v>
          </cell>
          <cell r="E143" t="str">
            <v/>
          </cell>
          <cell r="F143" t="str">
            <v>ZGFT</v>
          </cell>
          <cell r="G143" t="str">
            <v>OCS  90302</v>
          </cell>
          <cell r="H143">
            <v>0</v>
          </cell>
          <cell r="I143">
            <v>1000</v>
          </cell>
          <cell r="J143">
            <v>0</v>
          </cell>
          <cell r="K143">
            <v>8569.35</v>
          </cell>
          <cell r="L143">
            <v>8262.41</v>
          </cell>
          <cell r="M143">
            <v>0</v>
          </cell>
          <cell r="N143">
            <v>0</v>
          </cell>
          <cell r="O143">
            <v>0</v>
          </cell>
          <cell r="P143" t="str">
            <v/>
          </cell>
          <cell r="Q143" t="str">
            <v>SM8191 R</v>
          </cell>
          <cell r="R143" t="str">
            <v/>
          </cell>
          <cell r="S143" t="str">
            <v/>
          </cell>
          <cell r="T143" t="str">
            <v/>
          </cell>
          <cell r="U143" t="str">
            <v>7920</v>
          </cell>
          <cell r="V143" t="str">
            <v>ZGFT</v>
          </cell>
          <cell r="W143">
            <v>45748</v>
          </cell>
          <cell r="X143">
            <v>0.11</v>
          </cell>
          <cell r="Y143">
            <v>9.171275099999999</v>
          </cell>
        </row>
        <row r="144">
          <cell r="A144" t="str">
            <v>90302-000470A000</v>
          </cell>
          <cell r="B144" t="str">
            <v>FG,SM8191 TR_HIS,#AAK,Wireless MS,0021K</v>
          </cell>
          <cell r="C144" t="str">
            <v>4270</v>
          </cell>
          <cell r="D144" t="str">
            <v>704</v>
          </cell>
          <cell r="E144" t="str">
            <v/>
          </cell>
          <cell r="F144" t="str">
            <v>ZGFT</v>
          </cell>
          <cell r="G144" t="str">
            <v>OCS  90302</v>
          </cell>
          <cell r="H144">
            <v>0</v>
          </cell>
          <cell r="I144">
            <v>1000</v>
          </cell>
          <cell r="J144">
            <v>0</v>
          </cell>
          <cell r="K144">
            <v>8769.34</v>
          </cell>
          <cell r="L144">
            <v>8461.0300000000007</v>
          </cell>
          <cell r="M144">
            <v>0</v>
          </cell>
          <cell r="N144">
            <v>0</v>
          </cell>
          <cell r="O144">
            <v>0</v>
          </cell>
          <cell r="P144" t="str">
            <v/>
          </cell>
          <cell r="Q144" t="str">
            <v>SM8191 TR</v>
          </cell>
          <cell r="R144" t="str">
            <v/>
          </cell>
          <cell r="S144" t="str">
            <v/>
          </cell>
          <cell r="T144" t="str">
            <v/>
          </cell>
          <cell r="U144" t="str">
            <v>7920</v>
          </cell>
          <cell r="V144" t="str">
            <v>ZGFT</v>
          </cell>
          <cell r="W144">
            <v>45748</v>
          </cell>
          <cell r="X144">
            <v>0.11</v>
          </cell>
          <cell r="Y144">
            <v>9.3917433000000017</v>
          </cell>
        </row>
        <row r="145">
          <cell r="A145" t="str">
            <v>90303-000610A000</v>
          </cell>
          <cell r="B145" t="str">
            <v>FG,SM8194 CR_HIS,Wireless 2.4+Wired 2.0</v>
          </cell>
          <cell r="C145" t="str">
            <v>4270</v>
          </cell>
          <cell r="D145" t="str">
            <v>704</v>
          </cell>
          <cell r="E145" t="str">
            <v/>
          </cell>
          <cell r="F145" t="str">
            <v>ZGFT</v>
          </cell>
          <cell r="G145" t="str">
            <v>OCS  90303</v>
          </cell>
          <cell r="H145">
            <v>0</v>
          </cell>
          <cell r="I145">
            <v>1000</v>
          </cell>
          <cell r="J145">
            <v>44589.49</v>
          </cell>
          <cell r="K145">
            <v>33229.870000000003</v>
          </cell>
          <cell r="L145">
            <v>32680.54</v>
          </cell>
          <cell r="M145">
            <v>0</v>
          </cell>
          <cell r="N145">
            <v>5098.16</v>
          </cell>
          <cell r="O145">
            <v>156</v>
          </cell>
          <cell r="P145" t="str">
            <v/>
          </cell>
          <cell r="Q145" t="str">
            <v>SM8194 CR</v>
          </cell>
          <cell r="R145" t="str">
            <v/>
          </cell>
          <cell r="S145" t="str">
            <v/>
          </cell>
          <cell r="T145" t="str">
            <v/>
          </cell>
          <cell r="U145" t="str">
            <v>7920</v>
          </cell>
          <cell r="V145" t="str">
            <v>ZGFT</v>
          </cell>
          <cell r="W145">
            <v>45748</v>
          </cell>
          <cell r="X145">
            <v>0.11</v>
          </cell>
          <cell r="Y145">
            <v>36.275399400000005</v>
          </cell>
        </row>
        <row r="146">
          <cell r="A146" t="str">
            <v>90303-000620A000</v>
          </cell>
          <cell r="B146" t="str">
            <v>FG,SM8194 GR_HIS,Wireless 2.4+Wired 2.0</v>
          </cell>
          <cell r="C146" t="str">
            <v>4270</v>
          </cell>
          <cell r="D146" t="str">
            <v>704</v>
          </cell>
          <cell r="E146" t="str">
            <v/>
          </cell>
          <cell r="F146" t="str">
            <v>ZGFT</v>
          </cell>
          <cell r="G146" t="str">
            <v>OCS  90303</v>
          </cell>
          <cell r="H146">
            <v>0</v>
          </cell>
          <cell r="I146">
            <v>1000</v>
          </cell>
          <cell r="J146">
            <v>42929.11</v>
          </cell>
          <cell r="K146">
            <v>33824.370000000003</v>
          </cell>
          <cell r="L146">
            <v>33275.040000000001</v>
          </cell>
          <cell r="M146">
            <v>0</v>
          </cell>
          <cell r="N146">
            <v>10049.06</v>
          </cell>
          <cell r="O146">
            <v>302</v>
          </cell>
          <cell r="P146" t="str">
            <v/>
          </cell>
          <cell r="Q146" t="str">
            <v>SM8194 GR</v>
          </cell>
          <cell r="R146" t="str">
            <v/>
          </cell>
          <cell r="S146" t="str">
            <v/>
          </cell>
          <cell r="T146" t="str">
            <v/>
          </cell>
          <cell r="U146" t="str">
            <v>7920</v>
          </cell>
          <cell r="V146" t="str">
            <v>ZGFT</v>
          </cell>
          <cell r="W146">
            <v>45748</v>
          </cell>
          <cell r="X146">
            <v>0.11</v>
          </cell>
          <cell r="Y146">
            <v>36.935294400000011</v>
          </cell>
        </row>
        <row r="147">
          <cell r="A147" t="str">
            <v>90303-000630A000</v>
          </cell>
          <cell r="B147" t="str">
            <v>FG,SM6221_IPS,Game MS,Hideout,Black</v>
          </cell>
          <cell r="C147" t="str">
            <v>4270</v>
          </cell>
          <cell r="D147" t="str">
            <v>704</v>
          </cell>
          <cell r="E147" t="str">
            <v/>
          </cell>
          <cell r="F147" t="str">
            <v>ZGFT</v>
          </cell>
          <cell r="G147" t="str">
            <v>OCS  90303</v>
          </cell>
          <cell r="H147">
            <v>0</v>
          </cell>
          <cell r="I147">
            <v>1000</v>
          </cell>
          <cell r="J147">
            <v>12600.45</v>
          </cell>
          <cell r="K147">
            <v>11014.24</v>
          </cell>
          <cell r="L147">
            <v>10716.84</v>
          </cell>
          <cell r="M147">
            <v>0</v>
          </cell>
          <cell r="N147">
            <v>0</v>
          </cell>
          <cell r="O147">
            <v>0</v>
          </cell>
          <cell r="P147" t="str">
            <v/>
          </cell>
          <cell r="Q147" t="str">
            <v>SM6221</v>
          </cell>
          <cell r="R147" t="str">
            <v/>
          </cell>
          <cell r="S147" t="str">
            <v/>
          </cell>
          <cell r="T147" t="str">
            <v/>
          </cell>
          <cell r="U147" t="str">
            <v>7920</v>
          </cell>
          <cell r="V147" t="str">
            <v>ZGFT</v>
          </cell>
          <cell r="W147">
            <v>45748</v>
          </cell>
          <cell r="X147">
            <v>0.11</v>
          </cell>
          <cell r="Y147">
            <v>11.8956924</v>
          </cell>
        </row>
        <row r="148">
          <cell r="A148" t="str">
            <v>90303-000630A001</v>
          </cell>
          <cell r="B148" t="str">
            <v>FG,SM6221_IPS,Game MS,Hideout,Black</v>
          </cell>
          <cell r="C148" t="str">
            <v>4270</v>
          </cell>
          <cell r="D148" t="str">
            <v>704</v>
          </cell>
          <cell r="E148" t="str">
            <v/>
          </cell>
          <cell r="F148" t="str">
            <v>ZGFT</v>
          </cell>
          <cell r="G148" t="str">
            <v>OCS  90303</v>
          </cell>
          <cell r="H148">
            <v>0</v>
          </cell>
          <cell r="I148">
            <v>1000</v>
          </cell>
          <cell r="J148">
            <v>0</v>
          </cell>
          <cell r="K148">
            <v>10971.88</v>
          </cell>
          <cell r="L148">
            <v>10676.34</v>
          </cell>
          <cell r="M148">
            <v>0</v>
          </cell>
          <cell r="N148">
            <v>0</v>
          </cell>
          <cell r="O148">
            <v>0</v>
          </cell>
          <cell r="P148" t="str">
            <v/>
          </cell>
          <cell r="Q148" t="str">
            <v>SM6221</v>
          </cell>
          <cell r="R148" t="str">
            <v/>
          </cell>
          <cell r="S148" t="str">
            <v/>
          </cell>
          <cell r="T148" t="str">
            <v/>
          </cell>
          <cell r="U148" t="str">
            <v>7920</v>
          </cell>
          <cell r="V148" t="str">
            <v>ZGFT</v>
          </cell>
          <cell r="W148">
            <v>45748</v>
          </cell>
          <cell r="X148">
            <v>0.11</v>
          </cell>
          <cell r="Y148">
            <v>11.8507374</v>
          </cell>
        </row>
        <row r="149">
          <cell r="A149" t="str">
            <v>90303-000630A002</v>
          </cell>
          <cell r="B149" t="str">
            <v>SM6221,CH-930F000-AP,Hideout,Black</v>
          </cell>
          <cell r="C149" t="str">
            <v>4270</v>
          </cell>
          <cell r="D149" t="str">
            <v>704</v>
          </cell>
          <cell r="E149" t="str">
            <v/>
          </cell>
          <cell r="F149" t="str">
            <v>ZGFT</v>
          </cell>
          <cell r="G149" t="str">
            <v>OCS  90303</v>
          </cell>
          <cell r="H149">
            <v>0</v>
          </cell>
          <cell r="I149">
            <v>1000</v>
          </cell>
          <cell r="J149">
            <v>15295.04</v>
          </cell>
          <cell r="K149">
            <v>11014.24</v>
          </cell>
          <cell r="L149">
            <v>10716.84</v>
          </cell>
          <cell r="M149">
            <v>0</v>
          </cell>
          <cell r="N149">
            <v>2743.51</v>
          </cell>
          <cell r="O149">
            <v>256</v>
          </cell>
          <cell r="P149" t="str">
            <v/>
          </cell>
          <cell r="Q149" t="str">
            <v>SM6221</v>
          </cell>
          <cell r="R149" t="str">
            <v/>
          </cell>
          <cell r="S149" t="str">
            <v/>
          </cell>
          <cell r="T149" t="str">
            <v/>
          </cell>
          <cell r="U149" t="str">
            <v>7920</v>
          </cell>
          <cell r="V149" t="str">
            <v>ZGFT</v>
          </cell>
          <cell r="W149">
            <v>45748</v>
          </cell>
          <cell r="X149">
            <v>0.11</v>
          </cell>
          <cell r="Y149">
            <v>11.8956924</v>
          </cell>
        </row>
        <row r="150">
          <cell r="A150" t="str">
            <v>90303-000630A003</v>
          </cell>
          <cell r="B150" t="str">
            <v>SM6221,CH-930F000-CN,Hideout,Black</v>
          </cell>
          <cell r="C150" t="str">
            <v>4270</v>
          </cell>
          <cell r="D150" t="str">
            <v>704</v>
          </cell>
          <cell r="E150" t="str">
            <v/>
          </cell>
          <cell r="F150" t="str">
            <v>ZGFT</v>
          </cell>
          <cell r="G150" t="str">
            <v>OCS  90303</v>
          </cell>
          <cell r="H150">
            <v>0</v>
          </cell>
          <cell r="I150">
            <v>1000</v>
          </cell>
          <cell r="J150">
            <v>0</v>
          </cell>
          <cell r="K150">
            <v>10987.18</v>
          </cell>
          <cell r="L150">
            <v>10691.64</v>
          </cell>
          <cell r="M150">
            <v>0</v>
          </cell>
          <cell r="N150">
            <v>0</v>
          </cell>
          <cell r="O150">
            <v>0</v>
          </cell>
          <cell r="P150" t="str">
            <v/>
          </cell>
          <cell r="Q150" t="str">
            <v>SM6221</v>
          </cell>
          <cell r="R150" t="str">
            <v/>
          </cell>
          <cell r="S150" t="str">
            <v/>
          </cell>
          <cell r="T150" t="str">
            <v/>
          </cell>
          <cell r="U150" t="str">
            <v>7920</v>
          </cell>
          <cell r="V150" t="str">
            <v>ZGFT</v>
          </cell>
          <cell r="W150">
            <v>45748</v>
          </cell>
          <cell r="X150">
            <v>0.11</v>
          </cell>
          <cell r="Y150">
            <v>11.867720400000001</v>
          </cell>
        </row>
        <row r="151">
          <cell r="A151" t="str">
            <v>90303-000630A004</v>
          </cell>
          <cell r="B151" t="str">
            <v>FG,SM6221_IPS,Game MS,Hideout,Black</v>
          </cell>
          <cell r="C151" t="str">
            <v>4270</v>
          </cell>
          <cell r="D151" t="str">
            <v>704</v>
          </cell>
          <cell r="E151" t="str">
            <v/>
          </cell>
          <cell r="F151" t="str">
            <v>ZGFT</v>
          </cell>
          <cell r="G151" t="str">
            <v>OCS  90303</v>
          </cell>
          <cell r="H151">
            <v>0</v>
          </cell>
          <cell r="I151">
            <v>1000</v>
          </cell>
          <cell r="J151">
            <v>13020.11</v>
          </cell>
          <cell r="K151">
            <v>11013.66</v>
          </cell>
          <cell r="L151">
            <v>10715.41</v>
          </cell>
          <cell r="M151">
            <v>0</v>
          </cell>
          <cell r="N151">
            <v>1885.91</v>
          </cell>
          <cell r="O151">
            <v>176</v>
          </cell>
          <cell r="P151" t="str">
            <v/>
          </cell>
          <cell r="Q151" t="str">
            <v>SM6221</v>
          </cell>
          <cell r="R151" t="str">
            <v/>
          </cell>
          <cell r="S151" t="str">
            <v/>
          </cell>
          <cell r="T151" t="str">
            <v/>
          </cell>
          <cell r="U151" t="str">
            <v>7920</v>
          </cell>
          <cell r="V151" t="str">
            <v>ZGFT</v>
          </cell>
          <cell r="W151">
            <v>45748</v>
          </cell>
          <cell r="X151">
            <v>0.11</v>
          </cell>
          <cell r="Y151">
            <v>11.894105100000001</v>
          </cell>
        </row>
        <row r="152">
          <cell r="A152" t="str">
            <v>90303-000640A000</v>
          </cell>
          <cell r="B152" t="str">
            <v>FG,SM62210CA_IPS,Game MS,Hideout 3360</v>
          </cell>
          <cell r="C152" t="str">
            <v>4270</v>
          </cell>
          <cell r="D152" t="str">
            <v>704</v>
          </cell>
          <cell r="E152" t="str">
            <v/>
          </cell>
          <cell r="F152" t="str">
            <v>ZGFT</v>
          </cell>
          <cell r="G152" t="str">
            <v>OCS  90303</v>
          </cell>
          <cell r="H152">
            <v>0</v>
          </cell>
          <cell r="I152">
            <v>1000</v>
          </cell>
          <cell r="J152">
            <v>0</v>
          </cell>
          <cell r="K152">
            <v>11131.68</v>
          </cell>
          <cell r="L152">
            <v>11048.58</v>
          </cell>
          <cell r="M152">
            <v>0</v>
          </cell>
          <cell r="N152">
            <v>0</v>
          </cell>
          <cell r="O152">
            <v>0</v>
          </cell>
          <cell r="P152" t="str">
            <v/>
          </cell>
          <cell r="Q152" t="str">
            <v>90303</v>
          </cell>
          <cell r="R152" t="str">
            <v/>
          </cell>
          <cell r="S152" t="str">
            <v/>
          </cell>
          <cell r="T152" t="str">
            <v/>
          </cell>
          <cell r="U152" t="str">
            <v>7920</v>
          </cell>
          <cell r="V152" t="str">
            <v>ZGFT</v>
          </cell>
          <cell r="W152">
            <v>45748</v>
          </cell>
          <cell r="X152">
            <v>0.11</v>
          </cell>
          <cell r="Y152">
            <v>12.263923800000001</v>
          </cell>
        </row>
        <row r="153">
          <cell r="A153" t="str">
            <v>90303-000640A001</v>
          </cell>
          <cell r="B153" t="str">
            <v>SM62210CA,CH-930F100-EU,Hideout,Black</v>
          </cell>
          <cell r="C153" t="str">
            <v>4270</v>
          </cell>
          <cell r="D153" t="str">
            <v>704</v>
          </cell>
          <cell r="E153" t="str">
            <v/>
          </cell>
          <cell r="F153" t="str">
            <v>ZGFT</v>
          </cell>
          <cell r="G153" t="str">
            <v>OCS  90303</v>
          </cell>
          <cell r="H153">
            <v>0</v>
          </cell>
          <cell r="I153">
            <v>1000</v>
          </cell>
          <cell r="J153">
            <v>0</v>
          </cell>
          <cell r="K153">
            <v>11131.68</v>
          </cell>
          <cell r="L153">
            <v>11048.58</v>
          </cell>
          <cell r="M153">
            <v>0</v>
          </cell>
          <cell r="N153">
            <v>0</v>
          </cell>
          <cell r="O153">
            <v>0</v>
          </cell>
          <cell r="P153" t="str">
            <v/>
          </cell>
          <cell r="Q153" t="str">
            <v>SM62210CA</v>
          </cell>
          <cell r="R153" t="str">
            <v/>
          </cell>
          <cell r="S153" t="str">
            <v/>
          </cell>
          <cell r="T153" t="str">
            <v/>
          </cell>
          <cell r="U153" t="str">
            <v>7920</v>
          </cell>
          <cell r="V153" t="str">
            <v>ZGFT</v>
          </cell>
          <cell r="W153">
            <v>45748</v>
          </cell>
          <cell r="X153">
            <v>0.11</v>
          </cell>
          <cell r="Y153">
            <v>12.263923800000001</v>
          </cell>
        </row>
        <row r="154">
          <cell r="A154" t="str">
            <v>90303-000640A002</v>
          </cell>
          <cell r="B154" t="str">
            <v>FG,SM62210CA_IPS,Game MS,WW,Hideout 3360</v>
          </cell>
          <cell r="C154" t="str">
            <v>4270</v>
          </cell>
          <cell r="D154" t="str">
            <v>704</v>
          </cell>
          <cell r="E154" t="str">
            <v/>
          </cell>
          <cell r="F154" t="str">
            <v>ZGFT</v>
          </cell>
          <cell r="G154" t="str">
            <v>OCS  90303</v>
          </cell>
          <cell r="H154">
            <v>0</v>
          </cell>
          <cell r="I154">
            <v>1000</v>
          </cell>
          <cell r="J154">
            <v>10384.02</v>
          </cell>
          <cell r="K154">
            <v>11106.92</v>
          </cell>
          <cell r="L154">
            <v>11024.02</v>
          </cell>
          <cell r="M154">
            <v>0</v>
          </cell>
          <cell r="N154">
            <v>0</v>
          </cell>
          <cell r="O154">
            <v>0</v>
          </cell>
          <cell r="P154" t="str">
            <v/>
          </cell>
          <cell r="Q154" t="str">
            <v>SM62210CA</v>
          </cell>
          <cell r="R154" t="str">
            <v/>
          </cell>
          <cell r="S154" t="str">
            <v/>
          </cell>
          <cell r="T154" t="str">
            <v/>
          </cell>
          <cell r="U154" t="str">
            <v>7920</v>
          </cell>
          <cell r="V154" t="str">
            <v>ZGFT</v>
          </cell>
          <cell r="W154">
            <v>45748</v>
          </cell>
          <cell r="X154">
            <v>0.11</v>
          </cell>
          <cell r="Y154">
            <v>12.236662200000001</v>
          </cell>
        </row>
        <row r="155">
          <cell r="A155" t="str">
            <v>90303-000650A000</v>
          </cell>
          <cell r="B155" t="str">
            <v>FG,SM6280_IPS,Game MS,Cobblestone,Black</v>
          </cell>
          <cell r="C155" t="str">
            <v>4270</v>
          </cell>
          <cell r="D155" t="str">
            <v>704</v>
          </cell>
          <cell r="E155" t="str">
            <v/>
          </cell>
          <cell r="F155" t="str">
            <v>ZGFT</v>
          </cell>
          <cell r="G155" t="str">
            <v>OCS  90303</v>
          </cell>
          <cell r="H155">
            <v>0</v>
          </cell>
          <cell r="I155">
            <v>1000</v>
          </cell>
          <cell r="J155">
            <v>0</v>
          </cell>
          <cell r="K155">
            <v>16286.35</v>
          </cell>
          <cell r="L155">
            <v>15681.42</v>
          </cell>
          <cell r="M155">
            <v>0</v>
          </cell>
          <cell r="N155">
            <v>0</v>
          </cell>
          <cell r="O155">
            <v>0</v>
          </cell>
          <cell r="P155" t="str">
            <v/>
          </cell>
          <cell r="Q155" t="str">
            <v>SM6280</v>
          </cell>
          <cell r="R155" t="str">
            <v/>
          </cell>
          <cell r="S155" t="str">
            <v/>
          </cell>
          <cell r="T155" t="str">
            <v/>
          </cell>
          <cell r="U155" t="str">
            <v>7920</v>
          </cell>
          <cell r="V155" t="str">
            <v>ZGFT</v>
          </cell>
          <cell r="W155">
            <v>45748</v>
          </cell>
          <cell r="X155">
            <v>0.11</v>
          </cell>
          <cell r="Y155">
            <v>17.4063762</v>
          </cell>
        </row>
        <row r="156">
          <cell r="A156" t="str">
            <v>90303-000650A001</v>
          </cell>
          <cell r="B156" t="str">
            <v>FG,SM6280_IPS,Game MS,Cobblestone,Black</v>
          </cell>
          <cell r="C156" t="str">
            <v>4270</v>
          </cell>
          <cell r="D156" t="str">
            <v>704</v>
          </cell>
          <cell r="E156" t="str">
            <v/>
          </cell>
          <cell r="F156" t="str">
            <v>ZGFT</v>
          </cell>
          <cell r="G156" t="str">
            <v>OCS  90303</v>
          </cell>
          <cell r="H156">
            <v>0</v>
          </cell>
          <cell r="I156">
            <v>1000</v>
          </cell>
          <cell r="J156">
            <v>0</v>
          </cell>
          <cell r="K156">
            <v>16241.9</v>
          </cell>
          <cell r="L156">
            <v>15638.92</v>
          </cell>
          <cell r="M156">
            <v>0</v>
          </cell>
          <cell r="N156">
            <v>0</v>
          </cell>
          <cell r="O156">
            <v>0</v>
          </cell>
          <cell r="P156" t="str">
            <v/>
          </cell>
          <cell r="Q156" t="str">
            <v>SM6280</v>
          </cell>
          <cell r="R156" t="str">
            <v/>
          </cell>
          <cell r="S156" t="str">
            <v/>
          </cell>
          <cell r="T156" t="str">
            <v/>
          </cell>
          <cell r="U156" t="str">
            <v>7920</v>
          </cell>
          <cell r="V156" t="str">
            <v>ZGFT</v>
          </cell>
          <cell r="W156">
            <v>45748</v>
          </cell>
          <cell r="X156">
            <v>0.11</v>
          </cell>
          <cell r="Y156">
            <v>17.359201200000001</v>
          </cell>
        </row>
        <row r="157">
          <cell r="A157" t="str">
            <v>90303-000650A002</v>
          </cell>
          <cell r="B157" t="str">
            <v>SM6280,CH-931F100-AP,Cobblestone,Black</v>
          </cell>
          <cell r="C157" t="str">
            <v>4270</v>
          </cell>
          <cell r="D157" t="str">
            <v>704</v>
          </cell>
          <cell r="E157" t="str">
            <v/>
          </cell>
          <cell r="F157" t="str">
            <v>ZGFT</v>
          </cell>
          <cell r="G157" t="str">
            <v>OCS  90303</v>
          </cell>
          <cell r="H157">
            <v>0</v>
          </cell>
          <cell r="I157">
            <v>1000</v>
          </cell>
          <cell r="J157">
            <v>0</v>
          </cell>
          <cell r="K157">
            <v>16286.05</v>
          </cell>
          <cell r="L157">
            <v>15681.12</v>
          </cell>
          <cell r="M157">
            <v>0</v>
          </cell>
          <cell r="N157">
            <v>0</v>
          </cell>
          <cell r="O157">
            <v>0</v>
          </cell>
          <cell r="P157" t="str">
            <v/>
          </cell>
          <cell r="Q157" t="str">
            <v>SM6280</v>
          </cell>
          <cell r="R157" t="str">
            <v/>
          </cell>
          <cell r="S157" t="str">
            <v/>
          </cell>
          <cell r="T157" t="str">
            <v/>
          </cell>
          <cell r="U157" t="str">
            <v>7920</v>
          </cell>
          <cell r="V157" t="str">
            <v>ZGFT</v>
          </cell>
          <cell r="W157">
            <v>45748</v>
          </cell>
          <cell r="X157">
            <v>0.11</v>
          </cell>
          <cell r="Y157">
            <v>17.406043200000003</v>
          </cell>
        </row>
        <row r="158">
          <cell r="A158" t="str">
            <v>90303-000650A003</v>
          </cell>
          <cell r="B158" t="str">
            <v>SM6280,CH-931F100-CN,Cobblestone,Black</v>
          </cell>
          <cell r="C158" t="str">
            <v>4270</v>
          </cell>
          <cell r="D158" t="str">
            <v>704</v>
          </cell>
          <cell r="E158" t="str">
            <v/>
          </cell>
          <cell r="F158" t="str">
            <v>ZGFT</v>
          </cell>
          <cell r="G158" t="str">
            <v>OCS  90303</v>
          </cell>
          <cell r="H158">
            <v>0</v>
          </cell>
          <cell r="I158">
            <v>1000</v>
          </cell>
          <cell r="J158">
            <v>0</v>
          </cell>
          <cell r="K158">
            <v>16257.2</v>
          </cell>
          <cell r="L158">
            <v>15654.22</v>
          </cell>
          <cell r="M158">
            <v>0</v>
          </cell>
          <cell r="N158">
            <v>0</v>
          </cell>
          <cell r="O158">
            <v>0</v>
          </cell>
          <cell r="P158" t="str">
            <v/>
          </cell>
          <cell r="Q158" t="str">
            <v>SM6280</v>
          </cell>
          <cell r="R158" t="str">
            <v/>
          </cell>
          <cell r="S158" t="str">
            <v/>
          </cell>
          <cell r="T158" t="str">
            <v/>
          </cell>
          <cell r="U158" t="str">
            <v>7920</v>
          </cell>
          <cell r="V158" t="str">
            <v>ZGFT</v>
          </cell>
          <cell r="W158">
            <v>45748</v>
          </cell>
          <cell r="X158">
            <v>0.11</v>
          </cell>
          <cell r="Y158">
            <v>17.376184200000001</v>
          </cell>
        </row>
        <row r="159">
          <cell r="A159" t="str">
            <v>90303-000660A000</v>
          </cell>
          <cell r="B159" t="str">
            <v>FG,SM6281_IPS,Game MS,Castle,Black</v>
          </cell>
          <cell r="C159" t="str">
            <v>4270</v>
          </cell>
          <cell r="D159" t="str">
            <v>704</v>
          </cell>
          <cell r="E159" t="str">
            <v/>
          </cell>
          <cell r="F159" t="str">
            <v>ZGFT</v>
          </cell>
          <cell r="G159" t="str">
            <v>OCS  90303</v>
          </cell>
          <cell r="H159">
            <v>0</v>
          </cell>
          <cell r="I159">
            <v>1000</v>
          </cell>
          <cell r="J159">
            <v>16342.82</v>
          </cell>
          <cell r="K159">
            <v>12933.1</v>
          </cell>
          <cell r="L159">
            <v>12344.96</v>
          </cell>
          <cell r="M159">
            <v>0</v>
          </cell>
          <cell r="N159">
            <v>0</v>
          </cell>
          <cell r="O159">
            <v>0</v>
          </cell>
          <cell r="P159" t="str">
            <v/>
          </cell>
          <cell r="Q159" t="str">
            <v>SM6281</v>
          </cell>
          <cell r="R159" t="str">
            <v/>
          </cell>
          <cell r="S159" t="str">
            <v/>
          </cell>
          <cell r="T159" t="str">
            <v/>
          </cell>
          <cell r="U159" t="str">
            <v>7920</v>
          </cell>
          <cell r="V159" t="str">
            <v>ZGFT</v>
          </cell>
          <cell r="W159">
            <v>45748</v>
          </cell>
          <cell r="X159">
            <v>0.11</v>
          </cell>
          <cell r="Y159">
            <v>13.702905599999999</v>
          </cell>
        </row>
        <row r="160">
          <cell r="A160" t="str">
            <v>90303-000660A001</v>
          </cell>
          <cell r="B160" t="str">
            <v>FG,SM6281_IPS,Game MS,Castle,Black</v>
          </cell>
          <cell r="C160" t="str">
            <v>4270</v>
          </cell>
          <cell r="D160" t="str">
            <v>704</v>
          </cell>
          <cell r="E160" t="str">
            <v/>
          </cell>
          <cell r="F160" t="str">
            <v>ZGFT</v>
          </cell>
          <cell r="G160" t="str">
            <v>OCS  90303</v>
          </cell>
          <cell r="H160">
            <v>0</v>
          </cell>
          <cell r="I160">
            <v>1000</v>
          </cell>
          <cell r="J160">
            <v>0</v>
          </cell>
          <cell r="K160">
            <v>12888.69</v>
          </cell>
          <cell r="L160">
            <v>12302.5</v>
          </cell>
          <cell r="M160">
            <v>0</v>
          </cell>
          <cell r="N160">
            <v>0</v>
          </cell>
          <cell r="O160">
            <v>0</v>
          </cell>
          <cell r="P160" t="str">
            <v/>
          </cell>
          <cell r="Q160" t="str">
            <v>SM6281</v>
          </cell>
          <cell r="R160" t="str">
            <v/>
          </cell>
          <cell r="S160" t="str">
            <v/>
          </cell>
          <cell r="T160" t="str">
            <v/>
          </cell>
          <cell r="U160" t="str">
            <v>7920</v>
          </cell>
          <cell r="V160" t="str">
            <v>ZGFT</v>
          </cell>
          <cell r="W160">
            <v>45748</v>
          </cell>
          <cell r="X160">
            <v>0.11</v>
          </cell>
          <cell r="Y160">
            <v>13.655775000000002</v>
          </cell>
        </row>
        <row r="161">
          <cell r="A161" t="str">
            <v>90303-000660A002</v>
          </cell>
          <cell r="B161" t="str">
            <v>SM6281,CH-931F000-AP,Castle,Black</v>
          </cell>
          <cell r="C161" t="str">
            <v>4270</v>
          </cell>
          <cell r="D161" t="str">
            <v>704</v>
          </cell>
          <cell r="E161" t="str">
            <v/>
          </cell>
          <cell r="F161" t="str">
            <v>ZGFT</v>
          </cell>
          <cell r="G161" t="str">
            <v>OCS  90303</v>
          </cell>
          <cell r="H161">
            <v>0</v>
          </cell>
          <cell r="I161">
            <v>1000</v>
          </cell>
          <cell r="J161">
            <v>12099.38</v>
          </cell>
          <cell r="K161">
            <v>12942.34</v>
          </cell>
          <cell r="L161">
            <v>12354.2</v>
          </cell>
          <cell r="M161">
            <v>0</v>
          </cell>
          <cell r="N161">
            <v>0</v>
          </cell>
          <cell r="O161">
            <v>0</v>
          </cell>
          <cell r="P161" t="str">
            <v/>
          </cell>
          <cell r="Q161" t="str">
            <v>SM6281</v>
          </cell>
          <cell r="R161" t="str">
            <v/>
          </cell>
          <cell r="S161" t="str">
            <v/>
          </cell>
          <cell r="T161" t="str">
            <v/>
          </cell>
          <cell r="U161" t="str">
            <v>7920</v>
          </cell>
          <cell r="V161" t="str">
            <v>ZGFT</v>
          </cell>
          <cell r="W161">
            <v>45748</v>
          </cell>
          <cell r="X161">
            <v>0.11</v>
          </cell>
          <cell r="Y161">
            <v>13.713162000000002</v>
          </cell>
        </row>
        <row r="162">
          <cell r="A162" t="str">
            <v>90303-000660A003</v>
          </cell>
          <cell r="B162" t="str">
            <v>SM6281,CH-931F000-CN,Castle,Black</v>
          </cell>
          <cell r="C162" t="str">
            <v>4270</v>
          </cell>
          <cell r="D162" t="str">
            <v>704</v>
          </cell>
          <cell r="E162" t="str">
            <v/>
          </cell>
          <cell r="F162" t="str">
            <v>ZGFT</v>
          </cell>
          <cell r="G162" t="str">
            <v>OCS  90303</v>
          </cell>
          <cell r="H162">
            <v>0</v>
          </cell>
          <cell r="I162">
            <v>1000</v>
          </cell>
          <cell r="J162">
            <v>0</v>
          </cell>
          <cell r="K162">
            <v>12903.99</v>
          </cell>
          <cell r="L162">
            <v>12317.8</v>
          </cell>
          <cell r="M162">
            <v>0</v>
          </cell>
          <cell r="N162">
            <v>0</v>
          </cell>
          <cell r="O162">
            <v>0</v>
          </cell>
          <cell r="P162" t="str">
            <v/>
          </cell>
          <cell r="Q162" t="str">
            <v>SM6281</v>
          </cell>
          <cell r="R162" t="str">
            <v/>
          </cell>
          <cell r="S162" t="str">
            <v/>
          </cell>
          <cell r="T162" t="str">
            <v/>
          </cell>
          <cell r="U162" t="str">
            <v>7920</v>
          </cell>
          <cell r="V162" t="str">
            <v>ZGFT</v>
          </cell>
          <cell r="W162">
            <v>45748</v>
          </cell>
          <cell r="X162">
            <v>0.11</v>
          </cell>
          <cell r="Y162">
            <v>13.672758000000002</v>
          </cell>
        </row>
        <row r="163">
          <cell r="A163" t="str">
            <v>90303-000660A004</v>
          </cell>
          <cell r="B163" t="str">
            <v>FG,SM6281_IPS,Game MS,Castle,Black</v>
          </cell>
          <cell r="C163" t="str">
            <v>4270</v>
          </cell>
          <cell r="D163" t="str">
            <v>704</v>
          </cell>
          <cell r="E163" t="str">
            <v/>
          </cell>
          <cell r="F163" t="str">
            <v>ZGFT</v>
          </cell>
          <cell r="G163" t="str">
            <v>OCS  90303</v>
          </cell>
          <cell r="H163">
            <v>0</v>
          </cell>
          <cell r="I163">
            <v>1000</v>
          </cell>
          <cell r="J163">
            <v>12906.45</v>
          </cell>
          <cell r="K163">
            <v>12906.45</v>
          </cell>
          <cell r="L163">
            <v>12314.94</v>
          </cell>
          <cell r="M163">
            <v>0</v>
          </cell>
          <cell r="N163">
            <v>0</v>
          </cell>
          <cell r="O163">
            <v>0</v>
          </cell>
          <cell r="P163" t="str">
            <v/>
          </cell>
          <cell r="Q163" t="str">
            <v>SM6281</v>
          </cell>
          <cell r="R163" t="str">
            <v/>
          </cell>
          <cell r="S163" t="str">
            <v/>
          </cell>
          <cell r="T163" t="str">
            <v/>
          </cell>
          <cell r="U163" t="str">
            <v>7920</v>
          </cell>
          <cell r="V163" t="str">
            <v>ZGFT</v>
          </cell>
          <cell r="W163">
            <v>45748</v>
          </cell>
          <cell r="X163">
            <v>0.11</v>
          </cell>
          <cell r="Y163">
            <v>13.6695834</v>
          </cell>
        </row>
        <row r="164">
          <cell r="A164" t="str">
            <v>90303-000670A000</v>
          </cell>
          <cell r="B164" t="str">
            <v>FG,SM6281GCA_IPS,Gamming mouse,Corsair</v>
          </cell>
          <cell r="C164" t="str">
            <v>4270</v>
          </cell>
          <cell r="D164" t="str">
            <v>704</v>
          </cell>
          <cell r="E164" t="str">
            <v/>
          </cell>
          <cell r="F164" t="str">
            <v>ZGFT</v>
          </cell>
          <cell r="G164" t="str">
            <v>OCS  90303</v>
          </cell>
          <cell r="H164">
            <v>0</v>
          </cell>
          <cell r="I164">
            <v>1000</v>
          </cell>
          <cell r="J164">
            <v>12924.44</v>
          </cell>
          <cell r="K164">
            <v>13134.47</v>
          </cell>
          <cell r="L164">
            <v>13059.87</v>
          </cell>
          <cell r="M164">
            <v>0</v>
          </cell>
          <cell r="N164">
            <v>117.54</v>
          </cell>
          <cell r="O164">
            <v>9</v>
          </cell>
          <cell r="P164" t="str">
            <v/>
          </cell>
          <cell r="Q164" t="str">
            <v>SM6281GCA</v>
          </cell>
          <cell r="R164" t="str">
            <v/>
          </cell>
          <cell r="S164" t="str">
            <v/>
          </cell>
          <cell r="T164" t="str">
            <v/>
          </cell>
          <cell r="U164" t="str">
            <v>7920</v>
          </cell>
          <cell r="V164" t="str">
            <v>ZGFT</v>
          </cell>
          <cell r="W164">
            <v>45748</v>
          </cell>
          <cell r="X164">
            <v>0.11</v>
          </cell>
          <cell r="Y164">
            <v>14.496455700000002</v>
          </cell>
        </row>
        <row r="165">
          <cell r="A165" t="str">
            <v>90401-000020A022</v>
          </cell>
          <cell r="B165" t="str">
            <v>FG,SB3823_HIS,105K,GR,#GC,Retail</v>
          </cell>
          <cell r="C165" t="str">
            <v>4270</v>
          </cell>
          <cell r="D165" t="str">
            <v>701</v>
          </cell>
          <cell r="E165" t="str">
            <v/>
          </cell>
          <cell r="F165" t="str">
            <v>ZGFT</v>
          </cell>
          <cell r="G165" t="str">
            <v>OCS  90401</v>
          </cell>
          <cell r="H165">
            <v>0</v>
          </cell>
          <cell r="I165">
            <v>1000</v>
          </cell>
          <cell r="J165">
            <v>4832.43</v>
          </cell>
          <cell r="K165">
            <v>4803.03</v>
          </cell>
          <cell r="L165">
            <v>4832.37</v>
          </cell>
          <cell r="M165">
            <v>0</v>
          </cell>
          <cell r="N165">
            <v>338.27</v>
          </cell>
          <cell r="O165">
            <v>70</v>
          </cell>
          <cell r="P165" t="str">
            <v/>
          </cell>
          <cell r="Q165" t="str">
            <v>SB3823</v>
          </cell>
          <cell r="R165" t="str">
            <v/>
          </cell>
          <cell r="S165" t="str">
            <v/>
          </cell>
          <cell r="T165" t="str">
            <v/>
          </cell>
          <cell r="U165" t="str">
            <v>7920</v>
          </cell>
          <cell r="V165" t="str">
            <v>ZGFT</v>
          </cell>
          <cell r="W165">
            <v>45748</v>
          </cell>
          <cell r="X165">
            <v>0.11</v>
          </cell>
          <cell r="Y165">
            <v>5.3639307000000009</v>
          </cell>
        </row>
        <row r="166">
          <cell r="A166" t="str">
            <v>90401-000020A027</v>
          </cell>
          <cell r="B166" t="str">
            <v>FG,SB3823_HIS,105K,BG,#GC,Retail</v>
          </cell>
          <cell r="C166" t="str">
            <v>4270</v>
          </cell>
          <cell r="D166" t="str">
            <v>701</v>
          </cell>
          <cell r="E166" t="str">
            <v/>
          </cell>
          <cell r="F166" t="str">
            <v>ZGFT</v>
          </cell>
          <cell r="G166" t="str">
            <v>OCS  90401</v>
          </cell>
          <cell r="H166">
            <v>0</v>
          </cell>
          <cell r="I166">
            <v>1000</v>
          </cell>
          <cell r="J166">
            <v>4880.25</v>
          </cell>
          <cell r="K166">
            <v>4807.33</v>
          </cell>
          <cell r="L166">
            <v>4837.37</v>
          </cell>
          <cell r="M166">
            <v>0</v>
          </cell>
          <cell r="N166">
            <v>0</v>
          </cell>
          <cell r="O166">
            <v>0</v>
          </cell>
          <cell r="P166" t="str">
            <v/>
          </cell>
          <cell r="Q166" t="str">
            <v>SB3823</v>
          </cell>
          <cell r="R166" t="str">
            <v/>
          </cell>
          <cell r="S166" t="str">
            <v/>
          </cell>
          <cell r="T166" t="str">
            <v/>
          </cell>
          <cell r="U166" t="str">
            <v>7920</v>
          </cell>
          <cell r="V166" t="str">
            <v>ZGFT</v>
          </cell>
          <cell r="W166">
            <v>45748</v>
          </cell>
          <cell r="X166">
            <v>0.11</v>
          </cell>
          <cell r="Y166">
            <v>5.3694807000000004</v>
          </cell>
        </row>
        <row r="167">
          <cell r="A167" t="str">
            <v>90401-000020A02A</v>
          </cell>
          <cell r="B167" t="str">
            <v>FG,SB3823_HIS,105K,RU,#GC,Retail</v>
          </cell>
          <cell r="C167" t="str">
            <v>4270</v>
          </cell>
          <cell r="D167" t="str">
            <v>701</v>
          </cell>
          <cell r="E167" t="str">
            <v/>
          </cell>
          <cell r="F167" t="str">
            <v>ZGFT</v>
          </cell>
          <cell r="G167" t="str">
            <v>OCS  90401</v>
          </cell>
          <cell r="H167">
            <v>0</v>
          </cell>
          <cell r="I167">
            <v>1000</v>
          </cell>
          <cell r="J167">
            <v>4708</v>
          </cell>
          <cell r="K167">
            <v>4807.33</v>
          </cell>
          <cell r="L167">
            <v>4837.37</v>
          </cell>
          <cell r="M167">
            <v>0</v>
          </cell>
          <cell r="N167">
            <v>0</v>
          </cell>
          <cell r="O167">
            <v>0</v>
          </cell>
          <cell r="P167" t="str">
            <v/>
          </cell>
          <cell r="Q167" t="str">
            <v>SB3823</v>
          </cell>
          <cell r="R167" t="str">
            <v/>
          </cell>
          <cell r="S167" t="str">
            <v/>
          </cell>
          <cell r="T167" t="str">
            <v/>
          </cell>
          <cell r="U167" t="str">
            <v>7920</v>
          </cell>
          <cell r="V167" t="str">
            <v>ZGFT</v>
          </cell>
          <cell r="W167">
            <v>45748</v>
          </cell>
          <cell r="X167">
            <v>0.11</v>
          </cell>
          <cell r="Y167">
            <v>5.3694807000000004</v>
          </cell>
        </row>
        <row r="168">
          <cell r="A168" t="str">
            <v>90401-000020A02B</v>
          </cell>
          <cell r="B168" t="str">
            <v>FG,SB3823_HIS,105K,UK,#GC,Retail</v>
          </cell>
          <cell r="C168" t="str">
            <v>4270</v>
          </cell>
          <cell r="D168" t="str">
            <v>701</v>
          </cell>
          <cell r="E168" t="str">
            <v/>
          </cell>
          <cell r="F168" t="str">
            <v>ZGFT</v>
          </cell>
          <cell r="G168" t="str">
            <v>OCS  90401</v>
          </cell>
          <cell r="H168">
            <v>0</v>
          </cell>
          <cell r="I168">
            <v>1000</v>
          </cell>
          <cell r="J168">
            <v>5283.4</v>
          </cell>
          <cell r="K168">
            <v>4781.6499999999996</v>
          </cell>
          <cell r="L168">
            <v>4810.99</v>
          </cell>
          <cell r="M168">
            <v>0</v>
          </cell>
          <cell r="N168">
            <v>1202.75</v>
          </cell>
          <cell r="O168">
            <v>250</v>
          </cell>
          <cell r="P168" t="str">
            <v/>
          </cell>
          <cell r="Q168" t="str">
            <v>SB3823</v>
          </cell>
          <cell r="R168" t="str">
            <v/>
          </cell>
          <cell r="S168" t="str">
            <v/>
          </cell>
          <cell r="T168" t="str">
            <v/>
          </cell>
          <cell r="U168" t="str">
            <v>7920</v>
          </cell>
          <cell r="V168" t="str">
            <v>ZGFT</v>
          </cell>
          <cell r="W168">
            <v>45748</v>
          </cell>
          <cell r="X168">
            <v>0.11</v>
          </cell>
          <cell r="Y168">
            <v>5.3401988999999999</v>
          </cell>
        </row>
        <row r="169">
          <cell r="A169" t="str">
            <v>90401-000020A02D</v>
          </cell>
          <cell r="B169" t="str">
            <v>FG,SB3823_HIS,105K,DE,#GC,Retail</v>
          </cell>
          <cell r="C169" t="str">
            <v>4270</v>
          </cell>
          <cell r="D169" t="str">
            <v>701</v>
          </cell>
          <cell r="E169" t="str">
            <v/>
          </cell>
          <cell r="F169" t="str">
            <v>ZGFT</v>
          </cell>
          <cell r="G169" t="str">
            <v>OCS  90401</v>
          </cell>
          <cell r="H169">
            <v>0</v>
          </cell>
          <cell r="I169">
            <v>1000</v>
          </cell>
          <cell r="J169">
            <v>4687.67</v>
          </cell>
          <cell r="K169">
            <v>4787.45</v>
          </cell>
          <cell r="L169">
            <v>4816.79</v>
          </cell>
          <cell r="M169">
            <v>0</v>
          </cell>
          <cell r="N169">
            <v>0</v>
          </cell>
          <cell r="O169">
            <v>0</v>
          </cell>
          <cell r="P169" t="str">
            <v/>
          </cell>
          <cell r="Q169" t="str">
            <v>SB3823</v>
          </cell>
          <cell r="R169" t="str">
            <v/>
          </cell>
          <cell r="S169" t="str">
            <v/>
          </cell>
          <cell r="T169" t="str">
            <v/>
          </cell>
          <cell r="U169" t="str">
            <v>7920</v>
          </cell>
          <cell r="V169" t="str">
            <v>ZGFT</v>
          </cell>
          <cell r="W169">
            <v>45748</v>
          </cell>
          <cell r="X169">
            <v>0.11</v>
          </cell>
          <cell r="Y169">
            <v>5.3466369000000009</v>
          </cell>
        </row>
        <row r="170">
          <cell r="A170" t="str">
            <v>90401-000020A02E</v>
          </cell>
          <cell r="B170" t="str">
            <v>FG,SB3823_HIS,105K,ES,#GC,Retail</v>
          </cell>
          <cell r="C170" t="str">
            <v>4270</v>
          </cell>
          <cell r="D170" t="str">
            <v>701</v>
          </cell>
          <cell r="E170" t="str">
            <v/>
          </cell>
          <cell r="F170" t="str">
            <v>ZGFT</v>
          </cell>
          <cell r="G170" t="str">
            <v>OCS  90401</v>
          </cell>
          <cell r="H170">
            <v>0</v>
          </cell>
          <cell r="I170">
            <v>1000</v>
          </cell>
          <cell r="J170">
            <v>4918.62</v>
          </cell>
          <cell r="K170">
            <v>4803.03</v>
          </cell>
          <cell r="L170">
            <v>4832.37</v>
          </cell>
          <cell r="M170">
            <v>0</v>
          </cell>
          <cell r="N170">
            <v>3044.39</v>
          </cell>
          <cell r="O170">
            <v>630</v>
          </cell>
          <cell r="P170" t="str">
            <v/>
          </cell>
          <cell r="Q170" t="str">
            <v>SB3823</v>
          </cell>
          <cell r="R170" t="str">
            <v/>
          </cell>
          <cell r="S170" t="str">
            <v/>
          </cell>
          <cell r="T170" t="str">
            <v/>
          </cell>
          <cell r="U170" t="str">
            <v>7920</v>
          </cell>
          <cell r="V170" t="str">
            <v>ZGFT</v>
          </cell>
          <cell r="W170">
            <v>45748</v>
          </cell>
          <cell r="X170">
            <v>0.11</v>
          </cell>
          <cell r="Y170">
            <v>5.3639307000000009</v>
          </cell>
        </row>
        <row r="171">
          <cell r="A171" t="str">
            <v>90401-000020A02F</v>
          </cell>
          <cell r="B171" t="str">
            <v>FG,SB3823_HIS,105K,FR,#GC,Retail</v>
          </cell>
          <cell r="C171" t="str">
            <v>4270</v>
          </cell>
          <cell r="D171" t="str">
            <v>701</v>
          </cell>
          <cell r="E171" t="str">
            <v/>
          </cell>
          <cell r="F171" t="str">
            <v>ZGFT</v>
          </cell>
          <cell r="G171" t="str">
            <v>OCS  90401</v>
          </cell>
          <cell r="H171">
            <v>0</v>
          </cell>
          <cell r="I171">
            <v>1000</v>
          </cell>
          <cell r="J171">
            <v>4832.37</v>
          </cell>
          <cell r="K171">
            <v>4803.03</v>
          </cell>
          <cell r="L171">
            <v>4832.37</v>
          </cell>
          <cell r="M171">
            <v>0</v>
          </cell>
          <cell r="N171">
            <v>5218.96</v>
          </cell>
          <cell r="O171">
            <v>1080</v>
          </cell>
          <cell r="P171" t="str">
            <v/>
          </cell>
          <cell r="Q171" t="str">
            <v>SB3823</v>
          </cell>
          <cell r="R171" t="str">
            <v/>
          </cell>
          <cell r="S171" t="str">
            <v/>
          </cell>
          <cell r="T171" t="str">
            <v/>
          </cell>
          <cell r="U171" t="str">
            <v>7920</v>
          </cell>
          <cell r="V171" t="str">
            <v>ZGFT</v>
          </cell>
          <cell r="W171">
            <v>45748</v>
          </cell>
          <cell r="X171">
            <v>0.11</v>
          </cell>
          <cell r="Y171">
            <v>5.3639307000000009</v>
          </cell>
        </row>
        <row r="172">
          <cell r="A172" t="str">
            <v>90401-000020A02G</v>
          </cell>
          <cell r="B172" t="str">
            <v>FG,SB3823_HIS,105K,HU,#GC,Retail</v>
          </cell>
          <cell r="C172" t="str">
            <v>4270</v>
          </cell>
          <cell r="D172" t="str">
            <v>701</v>
          </cell>
          <cell r="E172" t="str">
            <v/>
          </cell>
          <cell r="F172" t="str">
            <v>ZGFT</v>
          </cell>
          <cell r="G172" t="str">
            <v>OCS  90401</v>
          </cell>
          <cell r="H172">
            <v>0</v>
          </cell>
          <cell r="I172">
            <v>1000</v>
          </cell>
          <cell r="J172">
            <v>4837.3599999999997</v>
          </cell>
          <cell r="K172">
            <v>4807.33</v>
          </cell>
          <cell r="L172">
            <v>4837.37</v>
          </cell>
          <cell r="M172">
            <v>0</v>
          </cell>
          <cell r="N172">
            <v>1741.45</v>
          </cell>
          <cell r="O172">
            <v>360</v>
          </cell>
          <cell r="P172" t="str">
            <v/>
          </cell>
          <cell r="Q172" t="str">
            <v>SB3823</v>
          </cell>
          <cell r="R172" t="str">
            <v/>
          </cell>
          <cell r="S172" t="str">
            <v/>
          </cell>
          <cell r="T172" t="str">
            <v/>
          </cell>
          <cell r="U172" t="str">
            <v>7920</v>
          </cell>
          <cell r="V172" t="str">
            <v>ZGFT</v>
          </cell>
          <cell r="W172">
            <v>45748</v>
          </cell>
          <cell r="X172">
            <v>0.11</v>
          </cell>
          <cell r="Y172">
            <v>5.3694807000000004</v>
          </cell>
        </row>
        <row r="173">
          <cell r="A173" t="str">
            <v>90401-000020A02I</v>
          </cell>
          <cell r="B173" t="str">
            <v>FG,SB3823_HIS,105K,IT,#GC,Retail</v>
          </cell>
          <cell r="C173" t="str">
            <v>4270</v>
          </cell>
          <cell r="D173" t="str">
            <v>701</v>
          </cell>
          <cell r="E173" t="str">
            <v/>
          </cell>
          <cell r="F173" t="str">
            <v>ZGFT</v>
          </cell>
          <cell r="G173" t="str">
            <v>OCS  90401</v>
          </cell>
          <cell r="H173">
            <v>0</v>
          </cell>
          <cell r="I173">
            <v>1000</v>
          </cell>
          <cell r="J173">
            <v>4847.05</v>
          </cell>
          <cell r="K173">
            <v>4801.6499999999996</v>
          </cell>
          <cell r="L173">
            <v>4830.99</v>
          </cell>
          <cell r="M173">
            <v>0</v>
          </cell>
          <cell r="N173">
            <v>17391.57</v>
          </cell>
          <cell r="O173">
            <v>3600</v>
          </cell>
          <cell r="P173" t="str">
            <v/>
          </cell>
          <cell r="Q173" t="str">
            <v>SB3823</v>
          </cell>
          <cell r="R173" t="str">
            <v/>
          </cell>
          <cell r="S173" t="str">
            <v/>
          </cell>
          <cell r="T173" t="str">
            <v/>
          </cell>
          <cell r="U173" t="str">
            <v>7920</v>
          </cell>
          <cell r="V173" t="str">
            <v>ZGFT</v>
          </cell>
          <cell r="W173">
            <v>45748</v>
          </cell>
          <cell r="X173">
            <v>0.11</v>
          </cell>
          <cell r="Y173">
            <v>5.3623989000000005</v>
          </cell>
        </row>
        <row r="174">
          <cell r="A174" t="str">
            <v>90401-000020A02J</v>
          </cell>
          <cell r="B174" t="str">
            <v>FG,SB3823_HIS,105K,BE,#GC,Retail</v>
          </cell>
          <cell r="C174" t="str">
            <v>4270</v>
          </cell>
          <cell r="D174" t="str">
            <v>701</v>
          </cell>
          <cell r="E174" t="str">
            <v/>
          </cell>
          <cell r="F174" t="str">
            <v>ZGFT</v>
          </cell>
          <cell r="G174" t="str">
            <v>OCS  90401</v>
          </cell>
          <cell r="H174">
            <v>0</v>
          </cell>
          <cell r="I174">
            <v>1000</v>
          </cell>
          <cell r="J174">
            <v>4861.8500000000004</v>
          </cell>
          <cell r="K174">
            <v>4803.03</v>
          </cell>
          <cell r="L174">
            <v>4832.37</v>
          </cell>
          <cell r="M174">
            <v>0</v>
          </cell>
          <cell r="N174">
            <v>0</v>
          </cell>
          <cell r="O174">
            <v>0</v>
          </cell>
          <cell r="P174" t="str">
            <v/>
          </cell>
          <cell r="Q174" t="str">
            <v>SB3823</v>
          </cell>
          <cell r="R174" t="str">
            <v/>
          </cell>
          <cell r="S174" t="str">
            <v/>
          </cell>
          <cell r="T174" t="str">
            <v/>
          </cell>
          <cell r="U174" t="str">
            <v>7920</v>
          </cell>
          <cell r="V174" t="str">
            <v>ZGFT</v>
          </cell>
          <cell r="W174">
            <v>45748</v>
          </cell>
          <cell r="X174">
            <v>0.11</v>
          </cell>
          <cell r="Y174">
            <v>5.3639307000000009</v>
          </cell>
        </row>
        <row r="175">
          <cell r="A175" t="str">
            <v>90401-000020A02P</v>
          </cell>
          <cell r="B175" t="str">
            <v>FG,SB3823_HIS,105K,PT,#GC,Retail</v>
          </cell>
          <cell r="C175" t="str">
            <v>4270</v>
          </cell>
          <cell r="D175" t="str">
            <v>701</v>
          </cell>
          <cell r="E175" t="str">
            <v/>
          </cell>
          <cell r="F175" t="str">
            <v>ZGFT</v>
          </cell>
          <cell r="G175" t="str">
            <v>OCS  90401</v>
          </cell>
          <cell r="H175">
            <v>0</v>
          </cell>
          <cell r="I175">
            <v>1000</v>
          </cell>
          <cell r="J175">
            <v>4803</v>
          </cell>
          <cell r="K175">
            <v>4803.03</v>
          </cell>
          <cell r="L175">
            <v>4832.37</v>
          </cell>
          <cell r="M175">
            <v>0</v>
          </cell>
          <cell r="N175">
            <v>0</v>
          </cell>
          <cell r="O175">
            <v>0</v>
          </cell>
          <cell r="P175" t="str">
            <v/>
          </cell>
          <cell r="Q175" t="str">
            <v>SB3823</v>
          </cell>
          <cell r="R175" t="str">
            <v/>
          </cell>
          <cell r="S175" t="str">
            <v/>
          </cell>
          <cell r="T175" t="str">
            <v/>
          </cell>
          <cell r="U175" t="str">
            <v>7920</v>
          </cell>
          <cell r="V175" t="str">
            <v>ZGFT</v>
          </cell>
          <cell r="W175">
            <v>45748</v>
          </cell>
          <cell r="X175">
            <v>0.11</v>
          </cell>
          <cell r="Y175">
            <v>5.3639307000000009</v>
          </cell>
        </row>
        <row r="176">
          <cell r="A176" t="str">
            <v>90401-000020A02T</v>
          </cell>
          <cell r="B176" t="str">
            <v>FG,SB3823_HIS,105K,HEB,#GC,Retail</v>
          </cell>
          <cell r="C176" t="str">
            <v>4270</v>
          </cell>
          <cell r="D176" t="str">
            <v>701</v>
          </cell>
          <cell r="E176" t="str">
            <v/>
          </cell>
          <cell r="F176" t="str">
            <v>ZGFT</v>
          </cell>
          <cell r="G176" t="str">
            <v>OCS  90401</v>
          </cell>
          <cell r="H176">
            <v>0</v>
          </cell>
          <cell r="I176">
            <v>1000</v>
          </cell>
          <cell r="J176">
            <v>4832.37</v>
          </cell>
          <cell r="K176">
            <v>4803.03</v>
          </cell>
          <cell r="L176">
            <v>4832.37</v>
          </cell>
          <cell r="M176">
            <v>0</v>
          </cell>
          <cell r="N176">
            <v>10582.89</v>
          </cell>
          <cell r="O176">
            <v>2190</v>
          </cell>
          <cell r="P176" t="str">
            <v/>
          </cell>
          <cell r="Q176" t="str">
            <v>SB3823</v>
          </cell>
          <cell r="R176" t="str">
            <v/>
          </cell>
          <cell r="S176" t="str">
            <v/>
          </cell>
          <cell r="T176" t="str">
            <v/>
          </cell>
          <cell r="U176" t="str">
            <v>7920</v>
          </cell>
          <cell r="V176" t="str">
            <v>ZGFT</v>
          </cell>
          <cell r="W176">
            <v>45748</v>
          </cell>
          <cell r="X176">
            <v>0.11</v>
          </cell>
          <cell r="Y176">
            <v>5.3639307000000009</v>
          </cell>
        </row>
        <row r="177">
          <cell r="A177" t="str">
            <v>90401-000020A02U</v>
          </cell>
          <cell r="B177" t="str">
            <v>FG,SB3823_HIS,105K,US-I,#GC,Retail</v>
          </cell>
          <cell r="C177" t="str">
            <v>4270</v>
          </cell>
          <cell r="D177" t="str">
            <v>701</v>
          </cell>
          <cell r="E177" t="str">
            <v/>
          </cell>
          <cell r="F177" t="str">
            <v>ZGFT</v>
          </cell>
          <cell r="G177" t="str">
            <v>OCS  90401</v>
          </cell>
          <cell r="H177">
            <v>0</v>
          </cell>
          <cell r="I177">
            <v>1000</v>
          </cell>
          <cell r="J177">
            <v>4832.3900000000003</v>
          </cell>
          <cell r="K177">
            <v>4803.03</v>
          </cell>
          <cell r="L177">
            <v>4832.37</v>
          </cell>
          <cell r="M177">
            <v>0</v>
          </cell>
          <cell r="N177">
            <v>1739.65</v>
          </cell>
          <cell r="O177">
            <v>360</v>
          </cell>
          <cell r="P177" t="str">
            <v/>
          </cell>
          <cell r="Q177" t="str">
            <v>SB3823</v>
          </cell>
          <cell r="R177" t="str">
            <v/>
          </cell>
          <cell r="S177" t="str">
            <v/>
          </cell>
          <cell r="T177" t="str">
            <v/>
          </cell>
          <cell r="U177" t="str">
            <v>7920</v>
          </cell>
          <cell r="V177" t="str">
            <v>ZGFT</v>
          </cell>
          <cell r="W177">
            <v>45748</v>
          </cell>
          <cell r="X177">
            <v>0.11</v>
          </cell>
          <cell r="Y177">
            <v>5.3639307000000009</v>
          </cell>
        </row>
        <row r="178">
          <cell r="A178" t="str">
            <v>90401-000020A02Y</v>
          </cell>
          <cell r="B178" t="str">
            <v>FG,SB3823_HIS,105K,YU,#GC,Retail</v>
          </cell>
          <cell r="C178" t="str">
            <v>4270</v>
          </cell>
          <cell r="D178" t="str">
            <v>701</v>
          </cell>
          <cell r="E178" t="str">
            <v/>
          </cell>
          <cell r="F178" t="str">
            <v>ZGFT</v>
          </cell>
          <cell r="G178" t="str">
            <v>OCS  90401</v>
          </cell>
          <cell r="H178">
            <v>0</v>
          </cell>
          <cell r="I178">
            <v>1000</v>
          </cell>
          <cell r="J178">
            <v>4837.5</v>
          </cell>
          <cell r="K178">
            <v>4807.33</v>
          </cell>
          <cell r="L178">
            <v>4837.37</v>
          </cell>
          <cell r="M178">
            <v>0</v>
          </cell>
          <cell r="N178">
            <v>96.75</v>
          </cell>
          <cell r="O178">
            <v>20</v>
          </cell>
          <cell r="P178" t="str">
            <v/>
          </cell>
          <cell r="Q178" t="str">
            <v>SB3823</v>
          </cell>
          <cell r="R178" t="str">
            <v/>
          </cell>
          <cell r="S178" t="str">
            <v/>
          </cell>
          <cell r="T178" t="str">
            <v/>
          </cell>
          <cell r="U178" t="str">
            <v>7920</v>
          </cell>
          <cell r="V178" t="str">
            <v>ZGFT</v>
          </cell>
          <cell r="W178">
            <v>45748</v>
          </cell>
          <cell r="X178">
            <v>0.11</v>
          </cell>
          <cell r="Y178">
            <v>5.3694807000000004</v>
          </cell>
        </row>
        <row r="179">
          <cell r="A179" t="str">
            <v>90401-000020A040</v>
          </cell>
          <cell r="B179" t="str">
            <v>FG,SB3823_HIS,107K,BR,#GC,Retail</v>
          </cell>
          <cell r="C179" t="str">
            <v>4270</v>
          </cell>
          <cell r="D179" t="str">
            <v>701</v>
          </cell>
          <cell r="E179" t="str">
            <v/>
          </cell>
          <cell r="F179" t="str">
            <v>ZGFT</v>
          </cell>
          <cell r="G179" t="str">
            <v>OCS  90401</v>
          </cell>
          <cell r="H179">
            <v>0</v>
          </cell>
          <cell r="I179">
            <v>1000</v>
          </cell>
          <cell r="J179">
            <v>4876.33</v>
          </cell>
          <cell r="K179">
            <v>4797.74</v>
          </cell>
          <cell r="L179">
            <v>5020.97</v>
          </cell>
          <cell r="M179">
            <v>0</v>
          </cell>
          <cell r="N179">
            <v>30125.81</v>
          </cell>
          <cell r="O179">
            <v>6000</v>
          </cell>
          <cell r="P179" t="str">
            <v/>
          </cell>
          <cell r="Q179" t="str">
            <v>SB3823</v>
          </cell>
          <cell r="R179" t="str">
            <v/>
          </cell>
          <cell r="S179" t="str">
            <v/>
          </cell>
          <cell r="T179" t="str">
            <v/>
          </cell>
          <cell r="U179" t="str">
            <v>7920</v>
          </cell>
          <cell r="V179" t="str">
            <v>ZGFT</v>
          </cell>
          <cell r="W179">
            <v>45748</v>
          </cell>
          <cell r="X179">
            <v>0.11</v>
          </cell>
          <cell r="Y179">
            <v>5.573276700000001</v>
          </cell>
        </row>
        <row r="180">
          <cell r="A180" t="str">
            <v>90401-000020A059</v>
          </cell>
          <cell r="B180" t="str">
            <v>FG,SB3823_HIS,105K,CZ/SLO,#GC,Retail</v>
          </cell>
          <cell r="C180" t="str">
            <v>4270</v>
          </cell>
          <cell r="D180" t="str">
            <v>701</v>
          </cell>
          <cell r="E180" t="str">
            <v/>
          </cell>
          <cell r="F180" t="str">
            <v>ZGFT</v>
          </cell>
          <cell r="G180" t="str">
            <v>OCS  90401</v>
          </cell>
          <cell r="H180">
            <v>0</v>
          </cell>
          <cell r="I180">
            <v>1000</v>
          </cell>
          <cell r="J180">
            <v>4715.5</v>
          </cell>
          <cell r="K180">
            <v>4807.33</v>
          </cell>
          <cell r="L180">
            <v>5032.84</v>
          </cell>
          <cell r="M180">
            <v>0</v>
          </cell>
          <cell r="N180">
            <v>0</v>
          </cell>
          <cell r="O180">
            <v>0</v>
          </cell>
          <cell r="P180" t="str">
            <v/>
          </cell>
          <cell r="Q180" t="str">
            <v>SB3823</v>
          </cell>
          <cell r="R180" t="str">
            <v/>
          </cell>
          <cell r="S180" t="str">
            <v/>
          </cell>
          <cell r="T180" t="str">
            <v/>
          </cell>
          <cell r="U180" t="str">
            <v>7920</v>
          </cell>
          <cell r="V180" t="str">
            <v>ZGFT</v>
          </cell>
          <cell r="W180">
            <v>45748</v>
          </cell>
          <cell r="X180">
            <v>0.11</v>
          </cell>
          <cell r="Y180">
            <v>5.5864524000000007</v>
          </cell>
        </row>
        <row r="181">
          <cell r="A181" t="str">
            <v>90401-000020A074</v>
          </cell>
          <cell r="B181" t="str">
            <v>FG,SB3823_HIS,105K,ES/LAT,#GC,Retail</v>
          </cell>
          <cell r="C181" t="str">
            <v>4270</v>
          </cell>
          <cell r="D181" t="str">
            <v>701</v>
          </cell>
          <cell r="E181" t="str">
            <v/>
          </cell>
          <cell r="F181" t="str">
            <v>ZGFT</v>
          </cell>
          <cell r="G181" t="str">
            <v>OCS  90401</v>
          </cell>
          <cell r="H181">
            <v>0</v>
          </cell>
          <cell r="I181">
            <v>1000</v>
          </cell>
          <cell r="J181">
            <v>5030.6000000000004</v>
          </cell>
          <cell r="K181">
            <v>4804.18</v>
          </cell>
          <cell r="L181">
            <v>5030.59</v>
          </cell>
          <cell r="M181">
            <v>0</v>
          </cell>
          <cell r="N181">
            <v>2354.3200000000002</v>
          </cell>
          <cell r="O181">
            <v>468</v>
          </cell>
          <cell r="P181" t="str">
            <v/>
          </cell>
          <cell r="Q181" t="str">
            <v>SB3823</v>
          </cell>
          <cell r="R181" t="str">
            <v/>
          </cell>
          <cell r="S181" t="str">
            <v/>
          </cell>
          <cell r="T181" t="str">
            <v/>
          </cell>
          <cell r="U181" t="str">
            <v>7920</v>
          </cell>
          <cell r="V181" t="str">
            <v>ZGFT</v>
          </cell>
          <cell r="W181">
            <v>45748</v>
          </cell>
          <cell r="X181">
            <v>0.11</v>
          </cell>
          <cell r="Y181">
            <v>5.5839549000000011</v>
          </cell>
        </row>
        <row r="182">
          <cell r="A182" t="str">
            <v>90401-000020A079</v>
          </cell>
          <cell r="B182" t="str">
            <v>FG,SB3823_HIS,105K,NR,#GC,Retail</v>
          </cell>
          <cell r="C182" t="str">
            <v>4270</v>
          </cell>
          <cell r="D182" t="str">
            <v>701</v>
          </cell>
          <cell r="E182" t="str">
            <v/>
          </cell>
          <cell r="F182" t="str">
            <v>ZGFT</v>
          </cell>
          <cell r="G182" t="str">
            <v>OCS  90401</v>
          </cell>
          <cell r="H182">
            <v>0</v>
          </cell>
          <cell r="I182">
            <v>1000</v>
          </cell>
          <cell r="J182">
            <v>4798.8599999999997</v>
          </cell>
          <cell r="K182">
            <v>4801.6499999999996</v>
          </cell>
          <cell r="L182">
            <v>5026.46</v>
          </cell>
          <cell r="M182">
            <v>0</v>
          </cell>
          <cell r="N182">
            <v>0</v>
          </cell>
          <cell r="O182">
            <v>0</v>
          </cell>
          <cell r="P182" t="str">
            <v/>
          </cell>
          <cell r="Q182" t="str">
            <v>SB3823</v>
          </cell>
          <cell r="R182" t="str">
            <v/>
          </cell>
          <cell r="S182" t="str">
            <v/>
          </cell>
          <cell r="T182" t="str">
            <v/>
          </cell>
          <cell r="U182" t="str">
            <v>7920</v>
          </cell>
          <cell r="V182" t="str">
            <v>ZGFT</v>
          </cell>
          <cell r="W182">
            <v>45748</v>
          </cell>
          <cell r="X182">
            <v>0.11</v>
          </cell>
          <cell r="Y182">
            <v>5.5793706000000007</v>
          </cell>
        </row>
        <row r="183">
          <cell r="A183" t="str">
            <v>90401-000020A089</v>
          </cell>
          <cell r="B183" t="str">
            <v>FG,SB3823_HIS,105K,DE/FR,#GC,Retail</v>
          </cell>
          <cell r="C183" t="str">
            <v>4270</v>
          </cell>
          <cell r="D183" t="str">
            <v>701</v>
          </cell>
          <cell r="E183" t="str">
            <v/>
          </cell>
          <cell r="F183" t="str">
            <v>ZGFT</v>
          </cell>
          <cell r="G183" t="str">
            <v>OCS  90401</v>
          </cell>
          <cell r="H183">
            <v>0</v>
          </cell>
          <cell r="I183">
            <v>1000</v>
          </cell>
          <cell r="J183">
            <v>5039.2</v>
          </cell>
          <cell r="K183">
            <v>4803.03</v>
          </cell>
          <cell r="L183">
            <v>5039.2</v>
          </cell>
          <cell r="M183">
            <v>0</v>
          </cell>
          <cell r="N183">
            <v>0</v>
          </cell>
          <cell r="O183">
            <v>0</v>
          </cell>
          <cell r="P183" t="str">
            <v/>
          </cell>
          <cell r="Q183" t="str">
            <v>SB3823</v>
          </cell>
          <cell r="R183" t="str">
            <v/>
          </cell>
          <cell r="S183" t="str">
            <v/>
          </cell>
          <cell r="T183" t="str">
            <v/>
          </cell>
          <cell r="U183" t="str">
            <v>7920</v>
          </cell>
          <cell r="V183" t="str">
            <v>ZGFT</v>
          </cell>
          <cell r="W183">
            <v>45748</v>
          </cell>
          <cell r="X183">
            <v>0.11</v>
          </cell>
          <cell r="Y183">
            <v>5.5935120000000005</v>
          </cell>
        </row>
        <row r="184">
          <cell r="A184" t="str">
            <v>90401-000020A093</v>
          </cell>
          <cell r="B184" t="str">
            <v>FG,SB3823_HIS,104K,US/CA,#GC,Retail</v>
          </cell>
          <cell r="C184" t="str">
            <v>4270</v>
          </cell>
          <cell r="D184" t="str">
            <v>701</v>
          </cell>
          <cell r="E184" t="str">
            <v/>
          </cell>
          <cell r="F184" t="str">
            <v>ZGFT</v>
          </cell>
          <cell r="G184" t="str">
            <v>OCS  90401</v>
          </cell>
          <cell r="H184">
            <v>0</v>
          </cell>
          <cell r="I184">
            <v>1000</v>
          </cell>
          <cell r="J184">
            <v>4777.22</v>
          </cell>
          <cell r="K184">
            <v>4800.8</v>
          </cell>
          <cell r="L184">
            <v>5040.6099999999997</v>
          </cell>
          <cell r="M184">
            <v>0</v>
          </cell>
          <cell r="N184">
            <v>154081.37</v>
          </cell>
          <cell r="O184">
            <v>30568</v>
          </cell>
          <cell r="P184" t="str">
            <v/>
          </cell>
          <cell r="Q184" t="str">
            <v>SB3823</v>
          </cell>
          <cell r="R184" t="str">
            <v/>
          </cell>
          <cell r="S184" t="str">
            <v/>
          </cell>
          <cell r="T184" t="str">
            <v/>
          </cell>
          <cell r="U184" t="str">
            <v>7920</v>
          </cell>
          <cell r="V184" t="str">
            <v>ZGFT</v>
          </cell>
          <cell r="W184">
            <v>45748</v>
          </cell>
          <cell r="X184">
            <v>0.11</v>
          </cell>
          <cell r="Y184">
            <v>5.5950771000000001</v>
          </cell>
        </row>
        <row r="185">
          <cell r="A185" t="str">
            <v>90401-000020A0XL</v>
          </cell>
          <cell r="B185" t="str">
            <v>FG,SB3823_HIS,104K,CN,#GC,USB,920-002589</v>
          </cell>
          <cell r="C185" t="str">
            <v>4270</v>
          </cell>
          <cell r="D185" t="str">
            <v>701</v>
          </cell>
          <cell r="E185" t="str">
            <v/>
          </cell>
          <cell r="F185" t="str">
            <v>ZGFT</v>
          </cell>
          <cell r="G185" t="str">
            <v>OCS  90401</v>
          </cell>
          <cell r="H185">
            <v>0</v>
          </cell>
          <cell r="I185">
            <v>1000</v>
          </cell>
          <cell r="J185">
            <v>4879.58</v>
          </cell>
          <cell r="K185">
            <v>4799.67</v>
          </cell>
          <cell r="L185">
            <v>5038.71</v>
          </cell>
          <cell r="M185">
            <v>0</v>
          </cell>
          <cell r="N185">
            <v>89185.17</v>
          </cell>
          <cell r="O185">
            <v>17700</v>
          </cell>
          <cell r="P185" t="str">
            <v/>
          </cell>
          <cell r="Q185" t="str">
            <v>SB3823</v>
          </cell>
          <cell r="R185" t="str">
            <v/>
          </cell>
          <cell r="S185" t="str">
            <v/>
          </cell>
          <cell r="T185" t="str">
            <v/>
          </cell>
          <cell r="U185" t="str">
            <v>7920</v>
          </cell>
          <cell r="V185" t="str">
            <v>ZGFT</v>
          </cell>
          <cell r="W185">
            <v>45748</v>
          </cell>
          <cell r="X185">
            <v>0.11</v>
          </cell>
          <cell r="Y185">
            <v>5.5929681000000002</v>
          </cell>
        </row>
        <row r="186">
          <cell r="A186" t="str">
            <v>90401-000020A0XU</v>
          </cell>
          <cell r="B186" t="str">
            <v>FG,SB3823_HIS,104K,US-D,#GC,Retail</v>
          </cell>
          <cell r="C186" t="str">
            <v>4270</v>
          </cell>
          <cell r="D186" t="str">
            <v>701</v>
          </cell>
          <cell r="E186" t="str">
            <v/>
          </cell>
          <cell r="F186" t="str">
            <v>ZGFT</v>
          </cell>
          <cell r="G186" t="str">
            <v>OCS  90401</v>
          </cell>
          <cell r="H186">
            <v>0</v>
          </cell>
          <cell r="I186">
            <v>1000</v>
          </cell>
          <cell r="J186">
            <v>4837.75</v>
          </cell>
          <cell r="K186">
            <v>4792.68</v>
          </cell>
          <cell r="L186">
            <v>5030.45</v>
          </cell>
          <cell r="M186">
            <v>0</v>
          </cell>
          <cell r="N186">
            <v>42819.19</v>
          </cell>
          <cell r="O186">
            <v>8512</v>
          </cell>
          <cell r="P186" t="str">
            <v/>
          </cell>
          <cell r="Q186" t="str">
            <v>SB3823</v>
          </cell>
          <cell r="R186" t="str">
            <v/>
          </cell>
          <cell r="S186" t="str">
            <v/>
          </cell>
          <cell r="T186" t="str">
            <v/>
          </cell>
          <cell r="U186" t="str">
            <v>7920</v>
          </cell>
          <cell r="V186" t="str">
            <v>ZGFT</v>
          </cell>
          <cell r="W186">
            <v>45748</v>
          </cell>
          <cell r="X186">
            <v>0.11</v>
          </cell>
          <cell r="Y186">
            <v>5.5837995000000005</v>
          </cell>
        </row>
        <row r="187">
          <cell r="A187" t="str">
            <v>90401-000020B02U</v>
          </cell>
          <cell r="B187" t="str">
            <v>FG,SB3823_HIS,105K,US-I,#GC,Retail</v>
          </cell>
          <cell r="C187" t="str">
            <v>4270</v>
          </cell>
          <cell r="D187" t="str">
            <v>701</v>
          </cell>
          <cell r="E187" t="str">
            <v/>
          </cell>
          <cell r="F187" t="str">
            <v>ZGFT</v>
          </cell>
          <cell r="G187" t="str">
            <v>OCS  90401</v>
          </cell>
          <cell r="H187">
            <v>0</v>
          </cell>
          <cell r="I187">
            <v>1000</v>
          </cell>
          <cell r="J187">
            <v>4807.68</v>
          </cell>
          <cell r="K187">
            <v>4805.95</v>
          </cell>
          <cell r="L187">
            <v>5042.82</v>
          </cell>
          <cell r="M187">
            <v>0</v>
          </cell>
          <cell r="N187">
            <v>12304.49</v>
          </cell>
          <cell r="O187">
            <v>2440</v>
          </cell>
          <cell r="P187" t="str">
            <v/>
          </cell>
          <cell r="Q187" t="str">
            <v>SB3823</v>
          </cell>
          <cell r="R187" t="str">
            <v/>
          </cell>
          <cell r="S187" t="str">
            <v/>
          </cell>
          <cell r="T187" t="str">
            <v/>
          </cell>
          <cell r="U187" t="str">
            <v>7920</v>
          </cell>
          <cell r="V187" t="str">
            <v>ZGFT</v>
          </cell>
          <cell r="W187">
            <v>45748</v>
          </cell>
          <cell r="X187">
            <v>0.11</v>
          </cell>
          <cell r="Y187">
            <v>5.5975302000000005</v>
          </cell>
        </row>
        <row r="188">
          <cell r="A188" t="str">
            <v>90401-000030A023</v>
          </cell>
          <cell r="B188" t="str">
            <v>FG,SB8123_IPS,106K,FR/CA,#NJ,AI,USB,DEL</v>
          </cell>
          <cell r="C188" t="str">
            <v>4270</v>
          </cell>
          <cell r="D188" t="str">
            <v>701</v>
          </cell>
          <cell r="E188" t="str">
            <v/>
          </cell>
          <cell r="F188" t="str">
            <v>ZGFT</v>
          </cell>
          <cell r="G188" t="str">
            <v>OCS  90401</v>
          </cell>
          <cell r="H188">
            <v>0</v>
          </cell>
          <cell r="I188">
            <v>1000</v>
          </cell>
          <cell r="J188">
            <v>4707.33</v>
          </cell>
          <cell r="K188">
            <v>4190.8999999999996</v>
          </cell>
          <cell r="L188">
            <v>4447.24</v>
          </cell>
          <cell r="M188">
            <v>0</v>
          </cell>
          <cell r="N188">
            <v>133.41999999999999</v>
          </cell>
          <cell r="O188">
            <v>30</v>
          </cell>
          <cell r="P188" t="str">
            <v/>
          </cell>
          <cell r="Q188" t="str">
            <v>SB8123</v>
          </cell>
          <cell r="R188" t="str">
            <v/>
          </cell>
          <cell r="S188" t="str">
            <v/>
          </cell>
          <cell r="T188" t="str">
            <v/>
          </cell>
          <cell r="U188" t="str">
            <v>7920</v>
          </cell>
          <cell r="V188" t="str">
            <v>ZGFT</v>
          </cell>
          <cell r="W188">
            <v>45748</v>
          </cell>
          <cell r="X188">
            <v>0.11</v>
          </cell>
          <cell r="Y188">
            <v>4.9364363999999998</v>
          </cell>
        </row>
        <row r="189">
          <cell r="A189" t="str">
            <v>90401-000030A029</v>
          </cell>
          <cell r="B189" t="str">
            <v>FG,SB8123_IPS,106K,LAT,#NJ,AI,USB,DELL</v>
          </cell>
          <cell r="C189" t="str">
            <v>4270</v>
          </cell>
          <cell r="D189" t="str">
            <v>701</v>
          </cell>
          <cell r="E189" t="str">
            <v/>
          </cell>
          <cell r="F189" t="str">
            <v>ZGFT</v>
          </cell>
          <cell r="G189" t="str">
            <v>OCS  90401</v>
          </cell>
          <cell r="H189">
            <v>0</v>
          </cell>
          <cell r="I189">
            <v>1000</v>
          </cell>
          <cell r="J189">
            <v>4763.55</v>
          </cell>
          <cell r="K189">
            <v>4216.8999999999996</v>
          </cell>
          <cell r="L189">
            <v>4473.24</v>
          </cell>
          <cell r="M189">
            <v>0</v>
          </cell>
          <cell r="N189">
            <v>0</v>
          </cell>
          <cell r="O189">
            <v>0</v>
          </cell>
          <cell r="P189" t="str">
            <v/>
          </cell>
          <cell r="Q189" t="str">
            <v>SB8123</v>
          </cell>
          <cell r="R189" t="str">
            <v/>
          </cell>
          <cell r="S189" t="str">
            <v/>
          </cell>
          <cell r="T189" t="str">
            <v/>
          </cell>
          <cell r="U189" t="str">
            <v>7920</v>
          </cell>
          <cell r="V189" t="str">
            <v>ZGFT</v>
          </cell>
          <cell r="W189">
            <v>45748</v>
          </cell>
          <cell r="X189">
            <v>0.11</v>
          </cell>
          <cell r="Y189">
            <v>4.9652963999999997</v>
          </cell>
        </row>
        <row r="190">
          <cell r="A190" t="str">
            <v>90401-000030A087</v>
          </cell>
          <cell r="B190" t="str">
            <v>FG,SB8123_IPS,106K,CA+US+FR,#NJ,AI,USB</v>
          </cell>
          <cell r="C190" t="str">
            <v>4270</v>
          </cell>
          <cell r="D190" t="str">
            <v>701</v>
          </cell>
          <cell r="E190" t="str">
            <v/>
          </cell>
          <cell r="F190" t="str">
            <v>ZGFT</v>
          </cell>
          <cell r="G190" t="str">
            <v>OCS  90401</v>
          </cell>
          <cell r="H190">
            <v>0</v>
          </cell>
          <cell r="I190">
            <v>1000</v>
          </cell>
          <cell r="J190">
            <v>0</v>
          </cell>
          <cell r="K190">
            <v>4190.8999999999996</v>
          </cell>
          <cell r="L190">
            <v>4447.24</v>
          </cell>
          <cell r="M190">
            <v>0</v>
          </cell>
          <cell r="N190">
            <v>0</v>
          </cell>
          <cell r="O190">
            <v>0</v>
          </cell>
          <cell r="P190" t="str">
            <v/>
          </cell>
          <cell r="Q190" t="str">
            <v>SB8123</v>
          </cell>
          <cell r="R190" t="str">
            <v/>
          </cell>
          <cell r="S190" t="str">
            <v/>
          </cell>
          <cell r="T190" t="str">
            <v/>
          </cell>
          <cell r="U190" t="str">
            <v>7920</v>
          </cell>
          <cell r="V190" t="str">
            <v>ZGFT</v>
          </cell>
          <cell r="W190">
            <v>45748</v>
          </cell>
          <cell r="X190">
            <v>0.11</v>
          </cell>
          <cell r="Y190">
            <v>4.9364363999999998</v>
          </cell>
        </row>
        <row r="191">
          <cell r="A191" t="str">
            <v>90401-000030A0XU</v>
          </cell>
          <cell r="B191" t="str">
            <v>FG,SB8123_IPS,105K,US-D,#NJ,AI,USB,DELL</v>
          </cell>
          <cell r="C191" t="str">
            <v>4270</v>
          </cell>
          <cell r="D191" t="str">
            <v>701</v>
          </cell>
          <cell r="E191" t="str">
            <v/>
          </cell>
          <cell r="F191" t="str">
            <v>ZGFT</v>
          </cell>
          <cell r="G191" t="str">
            <v>OCS  90401</v>
          </cell>
          <cell r="H191">
            <v>0</v>
          </cell>
          <cell r="I191">
            <v>1000</v>
          </cell>
          <cell r="J191">
            <v>4666.03</v>
          </cell>
          <cell r="K191">
            <v>4235.7</v>
          </cell>
          <cell r="L191">
            <v>4472.96</v>
          </cell>
          <cell r="M191">
            <v>0</v>
          </cell>
          <cell r="N191">
            <v>35783.68</v>
          </cell>
          <cell r="O191">
            <v>8000</v>
          </cell>
          <cell r="P191" t="str">
            <v/>
          </cell>
          <cell r="Q191" t="str">
            <v>SB8123</v>
          </cell>
          <cell r="R191" t="str">
            <v/>
          </cell>
          <cell r="S191" t="str">
            <v/>
          </cell>
          <cell r="T191" t="str">
            <v/>
          </cell>
          <cell r="U191" t="str">
            <v>7920</v>
          </cell>
          <cell r="V191" t="str">
            <v>ZGFT</v>
          </cell>
          <cell r="W191">
            <v>45748</v>
          </cell>
          <cell r="X191">
            <v>0.11</v>
          </cell>
          <cell r="Y191">
            <v>4.9649856000000003</v>
          </cell>
        </row>
        <row r="192">
          <cell r="A192" t="str">
            <v>90401-000040A0XU</v>
          </cell>
          <cell r="B192" t="str">
            <v>FG,SB88230BA_IPS,104K,US-D,BLACK,USB</v>
          </cell>
          <cell r="C192" t="str">
            <v>4270</v>
          </cell>
          <cell r="D192" t="str">
            <v>701</v>
          </cell>
          <cell r="E192" t="str">
            <v/>
          </cell>
          <cell r="F192" t="str">
            <v>ZGFT</v>
          </cell>
          <cell r="G192" t="str">
            <v>OCS  90401</v>
          </cell>
          <cell r="H192">
            <v>0</v>
          </cell>
          <cell r="I192">
            <v>1000</v>
          </cell>
          <cell r="J192">
            <v>0</v>
          </cell>
          <cell r="K192">
            <v>6463.09</v>
          </cell>
          <cell r="L192">
            <v>5648.8</v>
          </cell>
          <cell r="M192">
            <v>0</v>
          </cell>
          <cell r="N192">
            <v>0</v>
          </cell>
          <cell r="O192">
            <v>0</v>
          </cell>
          <cell r="P192" t="str">
            <v/>
          </cell>
          <cell r="Q192" t="str">
            <v>SB88230BA</v>
          </cell>
          <cell r="R192" t="str">
            <v/>
          </cell>
          <cell r="S192" t="str">
            <v/>
          </cell>
          <cell r="T192" t="str">
            <v/>
          </cell>
          <cell r="U192" t="str">
            <v>7920</v>
          </cell>
          <cell r="V192" t="str">
            <v>ZGFT</v>
          </cell>
          <cell r="W192">
            <v>45748</v>
          </cell>
          <cell r="X192">
            <v>0.11</v>
          </cell>
          <cell r="Y192">
            <v>6.2701680000000009</v>
          </cell>
        </row>
        <row r="193">
          <cell r="A193" t="str">
            <v>90401-000050A0XU</v>
          </cell>
          <cell r="B193" t="str">
            <v>FG,SB88230CA_IPS,104K,US-D,BLACK,USB</v>
          </cell>
          <cell r="C193" t="str">
            <v>4270</v>
          </cell>
          <cell r="D193" t="str">
            <v>701</v>
          </cell>
          <cell r="E193" t="str">
            <v/>
          </cell>
          <cell r="F193" t="str">
            <v>ZGFT</v>
          </cell>
          <cell r="G193" t="str">
            <v>OCS  90401</v>
          </cell>
          <cell r="H193">
            <v>0</v>
          </cell>
          <cell r="I193">
            <v>1000</v>
          </cell>
          <cell r="J193">
            <v>0</v>
          </cell>
          <cell r="K193">
            <v>6638.14</v>
          </cell>
          <cell r="L193">
            <v>5814.33</v>
          </cell>
          <cell r="M193">
            <v>0</v>
          </cell>
          <cell r="N193">
            <v>0</v>
          </cell>
          <cell r="O193">
            <v>0</v>
          </cell>
          <cell r="P193" t="str">
            <v/>
          </cell>
          <cell r="Q193" t="str">
            <v>SB88230CA</v>
          </cell>
          <cell r="R193" t="str">
            <v/>
          </cell>
          <cell r="S193" t="str">
            <v/>
          </cell>
          <cell r="T193" t="str">
            <v/>
          </cell>
          <cell r="U193" t="str">
            <v>7920</v>
          </cell>
          <cell r="V193" t="str">
            <v>ZGFT</v>
          </cell>
          <cell r="W193">
            <v>45748</v>
          </cell>
          <cell r="X193">
            <v>0.11</v>
          </cell>
          <cell r="Y193">
            <v>6.4539063000000008</v>
          </cell>
        </row>
        <row r="194">
          <cell r="A194" t="str">
            <v>90402-000020A077</v>
          </cell>
          <cell r="B194" t="str">
            <v>FG,SB3876 M_HIS,79K,AP,Rose,#M3,Logitech</v>
          </cell>
          <cell r="C194" t="str">
            <v>4270</v>
          </cell>
          <cell r="D194" t="str">
            <v>705</v>
          </cell>
          <cell r="E194" t="str">
            <v/>
          </cell>
          <cell r="F194" t="str">
            <v>ZGFT</v>
          </cell>
          <cell r="G194" t="str">
            <v>OCS  90402</v>
          </cell>
          <cell r="H194">
            <v>0</v>
          </cell>
          <cell r="I194">
            <v>1000</v>
          </cell>
          <cell r="J194">
            <v>14048.67</v>
          </cell>
          <cell r="K194">
            <v>13593.19</v>
          </cell>
          <cell r="L194">
            <v>14048.67</v>
          </cell>
          <cell r="M194">
            <v>0</v>
          </cell>
          <cell r="N194">
            <v>0</v>
          </cell>
          <cell r="O194">
            <v>0</v>
          </cell>
          <cell r="P194" t="str">
            <v/>
          </cell>
          <cell r="Q194" t="str">
            <v>SB3876 M</v>
          </cell>
          <cell r="R194" t="str">
            <v/>
          </cell>
          <cell r="S194" t="str">
            <v/>
          </cell>
          <cell r="T194" t="str">
            <v/>
          </cell>
          <cell r="U194" t="str">
            <v>7920</v>
          </cell>
          <cell r="V194" t="str">
            <v>ZGFT</v>
          </cell>
          <cell r="W194">
            <v>45750</v>
          </cell>
          <cell r="X194">
            <v>0.11</v>
          </cell>
          <cell r="Y194">
            <v>15.594023700000001</v>
          </cell>
        </row>
        <row r="195">
          <cell r="A195" t="str">
            <v>90402-000020A093</v>
          </cell>
          <cell r="B195" t="str">
            <v>FG,SB3876 M_HIS,79K,US/CA,Rose,#M3</v>
          </cell>
          <cell r="C195" t="str">
            <v>4270</v>
          </cell>
          <cell r="D195" t="str">
            <v>705</v>
          </cell>
          <cell r="E195" t="str">
            <v/>
          </cell>
          <cell r="F195" t="str">
            <v>ZGFT</v>
          </cell>
          <cell r="G195" t="str">
            <v>OCS  90402</v>
          </cell>
          <cell r="H195">
            <v>0</v>
          </cell>
          <cell r="I195">
            <v>1000</v>
          </cell>
          <cell r="J195">
            <v>13765.3</v>
          </cell>
          <cell r="K195">
            <v>13552.59</v>
          </cell>
          <cell r="L195">
            <v>14007.97</v>
          </cell>
          <cell r="M195">
            <v>0</v>
          </cell>
          <cell r="N195">
            <v>0</v>
          </cell>
          <cell r="O195">
            <v>0</v>
          </cell>
          <cell r="P195" t="str">
            <v/>
          </cell>
          <cell r="Q195" t="str">
            <v>SB3876 M</v>
          </cell>
          <cell r="R195" t="str">
            <v/>
          </cell>
          <cell r="S195" t="str">
            <v/>
          </cell>
          <cell r="T195" t="str">
            <v/>
          </cell>
          <cell r="U195" t="str">
            <v>7920</v>
          </cell>
          <cell r="V195" t="str">
            <v>ZGFT</v>
          </cell>
          <cell r="W195">
            <v>45748</v>
          </cell>
          <cell r="X195">
            <v>0.11</v>
          </cell>
          <cell r="Y195">
            <v>15.5488467</v>
          </cell>
        </row>
        <row r="196">
          <cell r="A196" t="str">
            <v>90402-000030A093</v>
          </cell>
          <cell r="B196" t="str">
            <v>FG,SB3876_HIS,79K,US/CA,Graphite,#ABK</v>
          </cell>
          <cell r="C196" t="str">
            <v>4270</v>
          </cell>
          <cell r="D196" t="str">
            <v>705</v>
          </cell>
          <cell r="E196" t="str">
            <v/>
          </cell>
          <cell r="F196" t="str">
            <v>ZGFT</v>
          </cell>
          <cell r="G196" t="str">
            <v>OCS  90402</v>
          </cell>
          <cell r="H196">
            <v>0</v>
          </cell>
          <cell r="I196">
            <v>1000</v>
          </cell>
          <cell r="J196">
            <v>13955.43</v>
          </cell>
          <cell r="K196">
            <v>13769.7</v>
          </cell>
          <cell r="L196">
            <v>13955.44</v>
          </cell>
          <cell r="M196">
            <v>0</v>
          </cell>
          <cell r="N196">
            <v>13173.93</v>
          </cell>
          <cell r="O196">
            <v>944</v>
          </cell>
          <cell r="P196" t="str">
            <v/>
          </cell>
          <cell r="Q196" t="str">
            <v>SB3876</v>
          </cell>
          <cell r="R196" t="str">
            <v/>
          </cell>
          <cell r="S196" t="str">
            <v/>
          </cell>
          <cell r="T196" t="str">
            <v/>
          </cell>
          <cell r="U196" t="str">
            <v>7920</v>
          </cell>
          <cell r="V196" t="str">
            <v>ZGFT</v>
          </cell>
          <cell r="W196">
            <v>45748</v>
          </cell>
          <cell r="X196">
            <v>0.11</v>
          </cell>
          <cell r="Y196">
            <v>15.490538400000002</v>
          </cell>
        </row>
        <row r="197">
          <cell r="A197" t="str">
            <v>90402-000040A093</v>
          </cell>
          <cell r="B197" t="str">
            <v>FG,SB3876 A_HIS,79K,US/CA,Graphite,#ABK</v>
          </cell>
          <cell r="C197" t="str">
            <v>4270</v>
          </cell>
          <cell r="D197" t="str">
            <v>705</v>
          </cell>
          <cell r="E197" t="str">
            <v/>
          </cell>
          <cell r="F197" t="str">
            <v>ZGFT</v>
          </cell>
          <cell r="G197" t="str">
            <v>OCS  90402</v>
          </cell>
          <cell r="H197">
            <v>0</v>
          </cell>
          <cell r="I197">
            <v>1000</v>
          </cell>
          <cell r="J197">
            <v>12397.81</v>
          </cell>
          <cell r="K197">
            <v>12397.82</v>
          </cell>
          <cell r="L197">
            <v>12454.14</v>
          </cell>
          <cell r="M197">
            <v>0</v>
          </cell>
          <cell r="N197">
            <v>0</v>
          </cell>
          <cell r="O197">
            <v>0</v>
          </cell>
          <cell r="P197" t="str">
            <v/>
          </cell>
          <cell r="Q197" t="str">
            <v>SB3876 A</v>
          </cell>
          <cell r="R197" t="str">
            <v/>
          </cell>
          <cell r="S197" t="str">
            <v/>
          </cell>
          <cell r="T197" t="str">
            <v/>
          </cell>
          <cell r="U197" t="str">
            <v>7920</v>
          </cell>
          <cell r="V197" t="str">
            <v>ZGFT</v>
          </cell>
          <cell r="W197">
            <v>45748</v>
          </cell>
          <cell r="X197">
            <v>0.11</v>
          </cell>
          <cell r="Y197">
            <v>13.824095399999999</v>
          </cell>
        </row>
        <row r="198">
          <cell r="A198" t="str">
            <v>90402-000050A093</v>
          </cell>
          <cell r="B198" t="str">
            <v>FG,SB3876 W_HIS,79K,US/CA,White,#J3,920</v>
          </cell>
          <cell r="C198" t="str">
            <v>4270</v>
          </cell>
          <cell r="D198" t="str">
            <v>705</v>
          </cell>
          <cell r="E198" t="str">
            <v/>
          </cell>
          <cell r="F198" t="str">
            <v>ZGFT</v>
          </cell>
          <cell r="G198" t="str">
            <v>OCS  90402</v>
          </cell>
          <cell r="H198">
            <v>0</v>
          </cell>
          <cell r="I198">
            <v>1000</v>
          </cell>
          <cell r="J198">
            <v>14206.34</v>
          </cell>
          <cell r="K198">
            <v>14032.68</v>
          </cell>
          <cell r="L198">
            <v>14246.09</v>
          </cell>
          <cell r="M198">
            <v>0</v>
          </cell>
          <cell r="N198">
            <v>0</v>
          </cell>
          <cell r="O198">
            <v>0</v>
          </cell>
          <cell r="P198" t="str">
            <v/>
          </cell>
          <cell r="Q198" t="str">
            <v>SB3876 W</v>
          </cell>
          <cell r="R198" t="str">
            <v/>
          </cell>
          <cell r="S198" t="str">
            <v/>
          </cell>
          <cell r="T198" t="str">
            <v/>
          </cell>
          <cell r="U198" t="str">
            <v>7920</v>
          </cell>
          <cell r="V198" t="str">
            <v>ZGFT</v>
          </cell>
          <cell r="W198">
            <v>45748</v>
          </cell>
          <cell r="X198">
            <v>0.11</v>
          </cell>
          <cell r="Y198">
            <v>15.813159900000002</v>
          </cell>
        </row>
        <row r="199">
          <cell r="A199" t="str">
            <v>90402-000060A022</v>
          </cell>
          <cell r="B199" t="str">
            <v>FG,SB3861 H_HIS,101K,GR,#GC,LOGITECH</v>
          </cell>
          <cell r="C199" t="str">
            <v>4270</v>
          </cell>
          <cell r="D199" t="str">
            <v>701</v>
          </cell>
          <cell r="E199" t="str">
            <v/>
          </cell>
          <cell r="F199" t="str">
            <v>ZGFT</v>
          </cell>
          <cell r="G199" t="str">
            <v>OCS  90402</v>
          </cell>
          <cell r="H199">
            <v>0</v>
          </cell>
          <cell r="I199">
            <v>1000</v>
          </cell>
          <cell r="J199">
            <v>6144.28</v>
          </cell>
          <cell r="K199">
            <v>6666.8</v>
          </cell>
          <cell r="L199">
            <v>6126.35</v>
          </cell>
          <cell r="M199">
            <v>0</v>
          </cell>
          <cell r="N199">
            <v>0</v>
          </cell>
          <cell r="O199">
            <v>0</v>
          </cell>
          <cell r="P199" t="str">
            <v/>
          </cell>
          <cell r="Q199" t="str">
            <v>SB3861 H</v>
          </cell>
          <cell r="R199" t="str">
            <v/>
          </cell>
          <cell r="S199" t="str">
            <v/>
          </cell>
          <cell r="T199" t="str">
            <v/>
          </cell>
          <cell r="U199" t="str">
            <v>7920</v>
          </cell>
          <cell r="V199" t="str">
            <v>ZGFT</v>
          </cell>
          <cell r="W199">
            <v>45748</v>
          </cell>
          <cell r="X199">
            <v>0.11</v>
          </cell>
          <cell r="Y199">
            <v>6.8002485000000013</v>
          </cell>
        </row>
        <row r="200">
          <cell r="A200" t="str">
            <v>90402-000060A029</v>
          </cell>
          <cell r="B200" t="str">
            <v>FG,SB3861 H_HIS,101K,LAT,#GC,LOGITECH</v>
          </cell>
          <cell r="C200" t="str">
            <v>4270</v>
          </cell>
          <cell r="D200" t="str">
            <v>701</v>
          </cell>
          <cell r="E200" t="str">
            <v/>
          </cell>
          <cell r="F200" t="str">
            <v>ZGFT</v>
          </cell>
          <cell r="G200" t="str">
            <v>OCS  90402</v>
          </cell>
          <cell r="H200">
            <v>0</v>
          </cell>
          <cell r="I200">
            <v>1000</v>
          </cell>
          <cell r="J200">
            <v>6144.7</v>
          </cell>
          <cell r="K200">
            <v>6678.82</v>
          </cell>
          <cell r="L200">
            <v>6139.97</v>
          </cell>
          <cell r="M200">
            <v>0</v>
          </cell>
          <cell r="N200">
            <v>9013.48</v>
          </cell>
          <cell r="O200">
            <v>1468</v>
          </cell>
          <cell r="P200" t="str">
            <v/>
          </cell>
          <cell r="Q200" t="str">
            <v>SB3861 H</v>
          </cell>
          <cell r="R200" t="str">
            <v/>
          </cell>
          <cell r="S200" t="str">
            <v/>
          </cell>
          <cell r="T200" t="str">
            <v/>
          </cell>
          <cell r="U200" t="str">
            <v>7920</v>
          </cell>
          <cell r="V200" t="str">
            <v>ZGFT</v>
          </cell>
          <cell r="W200">
            <v>45748</v>
          </cell>
          <cell r="X200">
            <v>0.11</v>
          </cell>
          <cell r="Y200">
            <v>6.8153667000000002</v>
          </cell>
        </row>
        <row r="201">
          <cell r="A201" t="str">
            <v>90402-000060A02B</v>
          </cell>
          <cell r="B201" t="str">
            <v>FG,SB3861 H_HIS,101K,UK,#GC,LOGITECH</v>
          </cell>
          <cell r="C201" t="str">
            <v>4270</v>
          </cell>
          <cell r="D201" t="str">
            <v>701</v>
          </cell>
          <cell r="E201" t="str">
            <v/>
          </cell>
          <cell r="F201" t="str">
            <v>ZGFT</v>
          </cell>
          <cell r="G201" t="str">
            <v>OCS  90402</v>
          </cell>
          <cell r="H201">
            <v>0</v>
          </cell>
          <cell r="I201">
            <v>1000</v>
          </cell>
          <cell r="J201">
            <v>6645.94</v>
          </cell>
          <cell r="K201">
            <v>6645.94</v>
          </cell>
          <cell r="L201">
            <v>6105.49</v>
          </cell>
          <cell r="M201">
            <v>0</v>
          </cell>
          <cell r="N201">
            <v>0</v>
          </cell>
          <cell r="O201">
            <v>0</v>
          </cell>
          <cell r="P201" t="str">
            <v/>
          </cell>
          <cell r="Q201" t="str">
            <v>SB3861 H</v>
          </cell>
          <cell r="R201" t="str">
            <v/>
          </cell>
          <cell r="S201" t="str">
            <v/>
          </cell>
          <cell r="T201" t="str">
            <v/>
          </cell>
          <cell r="U201" t="str">
            <v>7920</v>
          </cell>
          <cell r="V201" t="str">
            <v>ZGFT</v>
          </cell>
          <cell r="W201">
            <v>45748</v>
          </cell>
          <cell r="X201">
            <v>0.11</v>
          </cell>
          <cell r="Y201">
            <v>6.7770939000000006</v>
          </cell>
        </row>
        <row r="202">
          <cell r="A202" t="str">
            <v>90402-000060A02E</v>
          </cell>
          <cell r="B202" t="str">
            <v>FG,SB3861 H_HIS,101K,ES,#GC,LOGITECH</v>
          </cell>
          <cell r="C202" t="str">
            <v>4270</v>
          </cell>
          <cell r="D202" t="str">
            <v>701</v>
          </cell>
          <cell r="E202" t="str">
            <v/>
          </cell>
          <cell r="F202" t="str">
            <v>ZGFT</v>
          </cell>
          <cell r="G202" t="str">
            <v>OCS  90402</v>
          </cell>
          <cell r="H202">
            <v>0</v>
          </cell>
          <cell r="I202">
            <v>1000</v>
          </cell>
          <cell r="J202">
            <v>6666.72</v>
          </cell>
          <cell r="K202">
            <v>6666.8</v>
          </cell>
          <cell r="L202">
            <v>6126.35</v>
          </cell>
          <cell r="M202">
            <v>0</v>
          </cell>
          <cell r="N202">
            <v>0</v>
          </cell>
          <cell r="O202">
            <v>0</v>
          </cell>
          <cell r="P202" t="str">
            <v/>
          </cell>
          <cell r="Q202" t="str">
            <v>SB3861 H</v>
          </cell>
          <cell r="R202" t="str">
            <v/>
          </cell>
          <cell r="S202" t="str">
            <v/>
          </cell>
          <cell r="T202" t="str">
            <v/>
          </cell>
          <cell r="U202" t="str">
            <v>7920</v>
          </cell>
          <cell r="V202" t="str">
            <v>ZGFT</v>
          </cell>
          <cell r="W202">
            <v>45748</v>
          </cell>
          <cell r="X202">
            <v>0.11</v>
          </cell>
          <cell r="Y202">
            <v>6.8002485000000013</v>
          </cell>
        </row>
        <row r="203">
          <cell r="A203" t="str">
            <v>90402-000060A02F</v>
          </cell>
          <cell r="B203" t="str">
            <v>FG,SB3861 H_HIS,101K,FR,#GC,LOGITECH</v>
          </cell>
          <cell r="C203" t="str">
            <v>4270</v>
          </cell>
          <cell r="D203" t="str">
            <v>701</v>
          </cell>
          <cell r="E203" t="str">
            <v/>
          </cell>
          <cell r="F203" t="str">
            <v>ZGFT</v>
          </cell>
          <cell r="G203" t="str">
            <v>OCS  90402</v>
          </cell>
          <cell r="H203">
            <v>0</v>
          </cell>
          <cell r="I203">
            <v>1000</v>
          </cell>
          <cell r="J203">
            <v>6665.94</v>
          </cell>
          <cell r="K203">
            <v>6665.94</v>
          </cell>
          <cell r="L203">
            <v>6125.49</v>
          </cell>
          <cell r="M203">
            <v>0</v>
          </cell>
          <cell r="N203">
            <v>0</v>
          </cell>
          <cell r="O203">
            <v>0</v>
          </cell>
          <cell r="P203" t="str">
            <v/>
          </cell>
          <cell r="Q203" t="str">
            <v>SB3861 H</v>
          </cell>
          <cell r="R203" t="str">
            <v/>
          </cell>
          <cell r="S203" t="str">
            <v/>
          </cell>
          <cell r="T203" t="str">
            <v/>
          </cell>
          <cell r="U203" t="str">
            <v>7920</v>
          </cell>
          <cell r="V203" t="str">
            <v>ZGFT</v>
          </cell>
          <cell r="W203">
            <v>45748</v>
          </cell>
          <cell r="X203">
            <v>0.11</v>
          </cell>
          <cell r="Y203">
            <v>6.7992939000000003</v>
          </cell>
        </row>
        <row r="204">
          <cell r="A204" t="str">
            <v>90402-000060A02G</v>
          </cell>
          <cell r="B204" t="str">
            <v>FG,SB3861 H_HIS,101K,HU,#GC,LOGITECH</v>
          </cell>
          <cell r="C204" t="str">
            <v>4270</v>
          </cell>
          <cell r="D204" t="str">
            <v>701</v>
          </cell>
          <cell r="E204" t="str">
            <v/>
          </cell>
          <cell r="F204" t="str">
            <v>ZGFT</v>
          </cell>
          <cell r="G204" t="str">
            <v>OCS  90402</v>
          </cell>
          <cell r="H204">
            <v>0</v>
          </cell>
          <cell r="I204">
            <v>1000</v>
          </cell>
          <cell r="J204">
            <v>6131.35</v>
          </cell>
          <cell r="K204">
            <v>6671.1</v>
          </cell>
          <cell r="L204">
            <v>6131.35</v>
          </cell>
          <cell r="M204">
            <v>0</v>
          </cell>
          <cell r="N204">
            <v>0</v>
          </cell>
          <cell r="O204">
            <v>0</v>
          </cell>
          <cell r="P204" t="str">
            <v/>
          </cell>
          <cell r="Q204" t="str">
            <v>SB3861 H</v>
          </cell>
          <cell r="R204" t="str">
            <v/>
          </cell>
          <cell r="S204" t="str">
            <v/>
          </cell>
          <cell r="T204" t="str">
            <v/>
          </cell>
          <cell r="U204" t="str">
            <v>7920</v>
          </cell>
          <cell r="V204" t="str">
            <v>ZGFT</v>
          </cell>
          <cell r="W204">
            <v>45748</v>
          </cell>
          <cell r="X204">
            <v>0.11</v>
          </cell>
          <cell r="Y204">
            <v>6.8057985000000008</v>
          </cell>
        </row>
        <row r="205">
          <cell r="A205" t="str">
            <v>90402-000060A02I</v>
          </cell>
          <cell r="B205" t="str">
            <v>FG,SB3861 H_HIS,101K,IT,#GC,LOGITECH</v>
          </cell>
          <cell r="C205" t="str">
            <v>4270</v>
          </cell>
          <cell r="D205" t="str">
            <v>701</v>
          </cell>
          <cell r="E205" t="str">
            <v/>
          </cell>
          <cell r="F205" t="str">
            <v>ZGFT</v>
          </cell>
          <cell r="G205" t="str">
            <v>OCS  90402</v>
          </cell>
          <cell r="H205">
            <v>0</v>
          </cell>
          <cell r="I205">
            <v>1000</v>
          </cell>
          <cell r="J205">
            <v>6126.81</v>
          </cell>
          <cell r="K205">
            <v>6665.94</v>
          </cell>
          <cell r="L205">
            <v>6125.49</v>
          </cell>
          <cell r="M205">
            <v>0</v>
          </cell>
          <cell r="N205">
            <v>0</v>
          </cell>
          <cell r="O205">
            <v>0</v>
          </cell>
          <cell r="P205" t="str">
            <v/>
          </cell>
          <cell r="Q205" t="str">
            <v>SB3861 H</v>
          </cell>
          <cell r="R205" t="str">
            <v/>
          </cell>
          <cell r="S205" t="str">
            <v/>
          </cell>
          <cell r="T205" t="str">
            <v/>
          </cell>
          <cell r="U205" t="str">
            <v>7920</v>
          </cell>
          <cell r="V205" t="str">
            <v>ZGFT</v>
          </cell>
          <cell r="W205">
            <v>45748</v>
          </cell>
          <cell r="X205">
            <v>0.11</v>
          </cell>
          <cell r="Y205">
            <v>6.7992939000000003</v>
          </cell>
        </row>
        <row r="206">
          <cell r="A206" t="str">
            <v>90402-000060A02P</v>
          </cell>
          <cell r="B206" t="str">
            <v>FG,SB3861 H_HIS,101K,PT,#GC,LOGITECH</v>
          </cell>
          <cell r="C206" t="str">
            <v>4270</v>
          </cell>
          <cell r="D206" t="str">
            <v>701</v>
          </cell>
          <cell r="E206" t="str">
            <v/>
          </cell>
          <cell r="F206" t="str">
            <v>ZGFT</v>
          </cell>
          <cell r="G206" t="str">
            <v>OCS  90402</v>
          </cell>
          <cell r="H206">
            <v>0</v>
          </cell>
          <cell r="I206">
            <v>1000</v>
          </cell>
          <cell r="J206">
            <v>6134.58</v>
          </cell>
          <cell r="K206">
            <v>6666.8</v>
          </cell>
          <cell r="L206">
            <v>6126.35</v>
          </cell>
          <cell r="M206">
            <v>0</v>
          </cell>
          <cell r="N206">
            <v>0</v>
          </cell>
          <cell r="O206">
            <v>0</v>
          </cell>
          <cell r="P206" t="str">
            <v/>
          </cell>
          <cell r="Q206" t="str">
            <v>SB3861 H</v>
          </cell>
          <cell r="R206" t="str">
            <v/>
          </cell>
          <cell r="S206" t="str">
            <v/>
          </cell>
          <cell r="T206" t="str">
            <v/>
          </cell>
          <cell r="U206" t="str">
            <v>7920</v>
          </cell>
          <cell r="V206" t="str">
            <v>ZGFT</v>
          </cell>
          <cell r="W206">
            <v>45748</v>
          </cell>
          <cell r="X206">
            <v>0.11</v>
          </cell>
          <cell r="Y206">
            <v>6.8002485000000013</v>
          </cell>
        </row>
        <row r="207">
          <cell r="A207" t="str">
            <v>90402-000060A02U</v>
          </cell>
          <cell r="B207" t="str">
            <v>FG,SB3861 H_HIS,101K,US-I,#GC,LOGITECH</v>
          </cell>
          <cell r="C207" t="str">
            <v>4270</v>
          </cell>
          <cell r="D207" t="str">
            <v>701</v>
          </cell>
          <cell r="E207" t="str">
            <v/>
          </cell>
          <cell r="F207" t="str">
            <v>ZGFT</v>
          </cell>
          <cell r="G207" t="str">
            <v>OCS  90402</v>
          </cell>
          <cell r="H207">
            <v>0</v>
          </cell>
          <cell r="I207">
            <v>1000</v>
          </cell>
          <cell r="J207">
            <v>6671.09</v>
          </cell>
          <cell r="K207">
            <v>6671.1</v>
          </cell>
          <cell r="L207">
            <v>6326.82</v>
          </cell>
          <cell r="M207">
            <v>0</v>
          </cell>
          <cell r="N207">
            <v>0</v>
          </cell>
          <cell r="O207">
            <v>0</v>
          </cell>
          <cell r="P207" t="str">
            <v/>
          </cell>
          <cell r="Q207" t="str">
            <v>SB3861 H</v>
          </cell>
          <cell r="R207" t="str">
            <v/>
          </cell>
          <cell r="S207" t="str">
            <v/>
          </cell>
          <cell r="T207" t="str">
            <v/>
          </cell>
          <cell r="U207" t="str">
            <v>7920</v>
          </cell>
          <cell r="V207" t="str">
            <v>ZGFT</v>
          </cell>
          <cell r="W207">
            <v>45748</v>
          </cell>
          <cell r="X207">
            <v>0.11</v>
          </cell>
          <cell r="Y207">
            <v>7.0227702000000001</v>
          </cell>
        </row>
        <row r="208">
          <cell r="A208" t="str">
            <v>90402-000060A033</v>
          </cell>
          <cell r="B208" t="str">
            <v>FG,SB3861 H_HIS,100K,TH,NO EURO,#GC</v>
          </cell>
          <cell r="C208" t="str">
            <v>4270</v>
          </cell>
          <cell r="D208" t="str">
            <v>701</v>
          </cell>
          <cell r="E208" t="str">
            <v/>
          </cell>
          <cell r="F208" t="str">
            <v>ZGFT</v>
          </cell>
          <cell r="G208" t="str">
            <v>OCS  90402</v>
          </cell>
          <cell r="H208">
            <v>0</v>
          </cell>
          <cell r="I208">
            <v>1000</v>
          </cell>
          <cell r="J208">
            <v>6715.83</v>
          </cell>
          <cell r="K208">
            <v>6715.69</v>
          </cell>
          <cell r="L208">
            <v>6372.31</v>
          </cell>
          <cell r="M208">
            <v>0</v>
          </cell>
          <cell r="N208">
            <v>0</v>
          </cell>
          <cell r="O208">
            <v>0</v>
          </cell>
          <cell r="P208" t="str">
            <v/>
          </cell>
          <cell r="Q208" t="str">
            <v>SB3861 H</v>
          </cell>
          <cell r="R208" t="str">
            <v/>
          </cell>
          <cell r="S208" t="str">
            <v/>
          </cell>
          <cell r="T208" t="str">
            <v/>
          </cell>
          <cell r="U208" t="str">
            <v>7920</v>
          </cell>
          <cell r="V208" t="str">
            <v>ZGFT</v>
          </cell>
          <cell r="W208">
            <v>45748</v>
          </cell>
          <cell r="X208">
            <v>0.11</v>
          </cell>
          <cell r="Y208">
            <v>7.0732641000000012</v>
          </cell>
        </row>
        <row r="209">
          <cell r="A209" t="str">
            <v>90402-000060A03E</v>
          </cell>
          <cell r="B209" t="str">
            <v>FG,SB3861 H_HIS,100K,ID,#GC,LOGITECH</v>
          </cell>
          <cell r="C209" t="str">
            <v>4270</v>
          </cell>
          <cell r="D209" t="str">
            <v>701</v>
          </cell>
          <cell r="E209" t="str">
            <v/>
          </cell>
          <cell r="F209" t="str">
            <v>ZGFT</v>
          </cell>
          <cell r="G209" t="str">
            <v>OCS  90402</v>
          </cell>
          <cell r="H209">
            <v>0</v>
          </cell>
          <cell r="I209">
            <v>1000</v>
          </cell>
          <cell r="J209">
            <v>6593.54</v>
          </cell>
          <cell r="K209">
            <v>6654.29</v>
          </cell>
          <cell r="L209">
            <v>6310.91</v>
          </cell>
          <cell r="M209">
            <v>0</v>
          </cell>
          <cell r="N209">
            <v>0</v>
          </cell>
          <cell r="O209">
            <v>0</v>
          </cell>
          <cell r="P209" t="str">
            <v/>
          </cell>
          <cell r="Q209" t="str">
            <v>SB3861 H</v>
          </cell>
          <cell r="R209" t="str">
            <v/>
          </cell>
          <cell r="S209" t="str">
            <v/>
          </cell>
          <cell r="T209" t="str">
            <v/>
          </cell>
          <cell r="U209" t="str">
            <v>7920</v>
          </cell>
          <cell r="V209" t="str">
            <v>ZGFT</v>
          </cell>
          <cell r="W209">
            <v>45748</v>
          </cell>
          <cell r="X209">
            <v>0.11</v>
          </cell>
          <cell r="Y209">
            <v>7.0051101000000005</v>
          </cell>
        </row>
        <row r="210">
          <cell r="A210" t="str">
            <v>90402-000060A040</v>
          </cell>
          <cell r="B210" t="str">
            <v>FG,SB3861 H_HIS,102K,BR,EURO,#GC</v>
          </cell>
          <cell r="C210" t="str">
            <v>4270</v>
          </cell>
          <cell r="D210" t="str">
            <v>701</v>
          </cell>
          <cell r="E210" t="str">
            <v/>
          </cell>
          <cell r="F210" t="str">
            <v>ZGFT</v>
          </cell>
          <cell r="G210" t="str">
            <v>OCS  90402</v>
          </cell>
          <cell r="H210">
            <v>0</v>
          </cell>
          <cell r="I210">
            <v>1000</v>
          </cell>
          <cell r="J210">
            <v>6530.52</v>
          </cell>
          <cell r="K210">
            <v>6537.3</v>
          </cell>
          <cell r="L210">
            <v>6124.5</v>
          </cell>
          <cell r="M210">
            <v>0</v>
          </cell>
          <cell r="N210">
            <v>11759.04</v>
          </cell>
          <cell r="O210">
            <v>1920</v>
          </cell>
          <cell r="P210" t="str">
            <v/>
          </cell>
          <cell r="Q210" t="str">
            <v>SB3861 H</v>
          </cell>
          <cell r="R210" t="str">
            <v/>
          </cell>
          <cell r="S210" t="str">
            <v/>
          </cell>
          <cell r="T210" t="str">
            <v/>
          </cell>
          <cell r="U210" t="str">
            <v>7920</v>
          </cell>
          <cell r="V210" t="str">
            <v>ZGFT</v>
          </cell>
          <cell r="W210">
            <v>45748</v>
          </cell>
          <cell r="X210">
            <v>0.11</v>
          </cell>
          <cell r="Y210">
            <v>6.7981950000000007</v>
          </cell>
        </row>
        <row r="211">
          <cell r="A211" t="str">
            <v>90402-000060A077</v>
          </cell>
          <cell r="B211" t="str">
            <v>FG,SB3861 H_HIS,100K,AP,NO EURO,#GC</v>
          </cell>
          <cell r="C211" t="str">
            <v>4270</v>
          </cell>
          <cell r="D211" t="str">
            <v>701</v>
          </cell>
          <cell r="E211" t="str">
            <v/>
          </cell>
          <cell r="F211" t="str">
            <v>ZGFT</v>
          </cell>
          <cell r="G211" t="str">
            <v>OCS  90402</v>
          </cell>
          <cell r="H211">
            <v>0</v>
          </cell>
          <cell r="I211">
            <v>1000</v>
          </cell>
          <cell r="J211">
            <v>6700</v>
          </cell>
          <cell r="K211">
            <v>6691.94</v>
          </cell>
          <cell r="L211">
            <v>6341.59</v>
          </cell>
          <cell r="M211">
            <v>0</v>
          </cell>
          <cell r="N211">
            <v>6.34</v>
          </cell>
          <cell r="O211">
            <v>1</v>
          </cell>
          <cell r="P211" t="str">
            <v/>
          </cell>
          <cell r="Q211" t="str">
            <v>SB3861 H</v>
          </cell>
          <cell r="R211" t="str">
            <v/>
          </cell>
          <cell r="S211" t="str">
            <v/>
          </cell>
          <cell r="T211" t="str">
            <v/>
          </cell>
          <cell r="U211" t="str">
            <v>7920</v>
          </cell>
          <cell r="V211" t="str">
            <v>ZGFT</v>
          </cell>
          <cell r="W211">
            <v>45748</v>
          </cell>
          <cell r="X211">
            <v>0.11</v>
          </cell>
          <cell r="Y211">
            <v>7.0391649000000003</v>
          </cell>
        </row>
        <row r="212">
          <cell r="A212" t="str">
            <v>90402-000060B02U</v>
          </cell>
          <cell r="B212" t="str">
            <v>FG,SB3861 H_HIS,101K,US-I,#GC,LOGITECH</v>
          </cell>
          <cell r="C212" t="str">
            <v>4270</v>
          </cell>
          <cell r="D212" t="str">
            <v>701</v>
          </cell>
          <cell r="E212" t="str">
            <v/>
          </cell>
          <cell r="F212" t="str">
            <v>ZGFT</v>
          </cell>
          <cell r="G212" t="str">
            <v>OCS  90402</v>
          </cell>
          <cell r="H212">
            <v>0</v>
          </cell>
          <cell r="I212">
            <v>1000</v>
          </cell>
          <cell r="J212">
            <v>6709.29</v>
          </cell>
          <cell r="K212">
            <v>6709.15</v>
          </cell>
          <cell r="L212">
            <v>6348.21</v>
          </cell>
          <cell r="M212">
            <v>0</v>
          </cell>
          <cell r="N212">
            <v>0</v>
          </cell>
          <cell r="O212">
            <v>0</v>
          </cell>
          <cell r="P212" t="str">
            <v/>
          </cell>
          <cell r="Q212" t="str">
            <v>SB3861 H</v>
          </cell>
          <cell r="R212" t="str">
            <v/>
          </cell>
          <cell r="S212" t="str">
            <v/>
          </cell>
          <cell r="T212" t="str">
            <v/>
          </cell>
          <cell r="U212" t="str">
            <v>7920</v>
          </cell>
          <cell r="V212" t="str">
            <v>ZGFT</v>
          </cell>
          <cell r="W212">
            <v>45748</v>
          </cell>
          <cell r="X212">
            <v>0.11</v>
          </cell>
          <cell r="Y212">
            <v>7.0465131000000003</v>
          </cell>
        </row>
        <row r="213">
          <cell r="A213" t="str">
            <v>90402-000060B077</v>
          </cell>
          <cell r="B213" t="str">
            <v>FG,SB3861 H_HIS,100K,AP,NO EURO,#GC</v>
          </cell>
          <cell r="C213" t="str">
            <v>4270</v>
          </cell>
          <cell r="D213" t="str">
            <v>701</v>
          </cell>
          <cell r="E213" t="str">
            <v/>
          </cell>
          <cell r="F213" t="str">
            <v>ZGFT</v>
          </cell>
          <cell r="G213" t="str">
            <v>OCS  90402</v>
          </cell>
          <cell r="H213">
            <v>0</v>
          </cell>
          <cell r="I213">
            <v>1000</v>
          </cell>
          <cell r="J213">
            <v>6490.42</v>
          </cell>
          <cell r="K213">
            <v>6714.29</v>
          </cell>
          <cell r="L213">
            <v>6370.91</v>
          </cell>
          <cell r="M213">
            <v>0</v>
          </cell>
          <cell r="N213">
            <v>0</v>
          </cell>
          <cell r="O213">
            <v>0</v>
          </cell>
          <cell r="P213" t="str">
            <v/>
          </cell>
          <cell r="Q213" t="str">
            <v>SB3861 H</v>
          </cell>
          <cell r="R213" t="str">
            <v/>
          </cell>
          <cell r="S213" t="str">
            <v/>
          </cell>
          <cell r="T213" t="str">
            <v/>
          </cell>
          <cell r="U213" t="str">
            <v>7920</v>
          </cell>
          <cell r="V213" t="str">
            <v>ZGFT</v>
          </cell>
          <cell r="W213">
            <v>45748</v>
          </cell>
          <cell r="X213">
            <v>0.11</v>
          </cell>
          <cell r="Y213">
            <v>7.0717101000000007</v>
          </cell>
        </row>
        <row r="214">
          <cell r="A214" t="str">
            <v>90402-000080A023</v>
          </cell>
          <cell r="B214" t="str">
            <v>FG,SB3892_IPS,100K,FR/CA,Graphite,#ABK</v>
          </cell>
          <cell r="C214" t="str">
            <v>4270</v>
          </cell>
          <cell r="D214" t="str">
            <v>701</v>
          </cell>
          <cell r="E214" t="str">
            <v/>
          </cell>
          <cell r="F214" t="str">
            <v>ZGFT</v>
          </cell>
          <cell r="G214" t="str">
            <v>OCS  90402</v>
          </cell>
          <cell r="H214">
            <v>0</v>
          </cell>
          <cell r="I214">
            <v>1000</v>
          </cell>
          <cell r="J214">
            <v>21070</v>
          </cell>
          <cell r="K214">
            <v>21070.99</v>
          </cell>
          <cell r="L214">
            <v>20820.439999999999</v>
          </cell>
          <cell r="M214">
            <v>0</v>
          </cell>
          <cell r="N214">
            <v>41.64</v>
          </cell>
          <cell r="O214">
            <v>2</v>
          </cell>
          <cell r="P214" t="str">
            <v/>
          </cell>
          <cell r="Q214" t="str">
            <v>SB3892</v>
          </cell>
          <cell r="R214" t="str">
            <v/>
          </cell>
          <cell r="S214" t="str">
            <v/>
          </cell>
          <cell r="T214" t="str">
            <v/>
          </cell>
          <cell r="U214" t="str">
            <v>7920</v>
          </cell>
          <cell r="V214" t="str">
            <v>ZGFT</v>
          </cell>
          <cell r="W214">
            <v>45748</v>
          </cell>
          <cell r="X214">
            <v>0.11</v>
          </cell>
          <cell r="Y214">
            <v>23.110688400000001</v>
          </cell>
        </row>
        <row r="215">
          <cell r="A215" t="str">
            <v>90402-000080A093</v>
          </cell>
          <cell r="B215" t="str">
            <v>FG,SB3892_IPS,US/CA,99K,Graphite,#ABK</v>
          </cell>
          <cell r="C215" t="str">
            <v>4270</v>
          </cell>
          <cell r="D215" t="str">
            <v>701</v>
          </cell>
          <cell r="E215" t="str">
            <v/>
          </cell>
          <cell r="F215" t="str">
            <v>ZGFT</v>
          </cell>
          <cell r="G215" t="str">
            <v>OCS  90402</v>
          </cell>
          <cell r="H215">
            <v>0</v>
          </cell>
          <cell r="I215">
            <v>1000</v>
          </cell>
          <cell r="J215">
            <v>0</v>
          </cell>
          <cell r="K215">
            <v>20618.34</v>
          </cell>
          <cell r="L215">
            <v>20847.689999999999</v>
          </cell>
          <cell r="M215">
            <v>0</v>
          </cell>
          <cell r="N215">
            <v>0</v>
          </cell>
          <cell r="O215">
            <v>0</v>
          </cell>
          <cell r="P215" t="str">
            <v/>
          </cell>
          <cell r="Q215" t="str">
            <v>SB3892</v>
          </cell>
          <cell r="R215" t="str">
            <v/>
          </cell>
          <cell r="S215" t="str">
            <v/>
          </cell>
          <cell r="T215" t="str">
            <v/>
          </cell>
          <cell r="U215" t="str">
            <v>7920</v>
          </cell>
          <cell r="V215" t="str">
            <v>ZGFT</v>
          </cell>
          <cell r="W215">
            <v>45748</v>
          </cell>
          <cell r="X215">
            <v>0.11</v>
          </cell>
          <cell r="Y215">
            <v>23.140935900000002</v>
          </cell>
        </row>
        <row r="216">
          <cell r="A216" t="str">
            <v>90402-000090A093</v>
          </cell>
          <cell r="B216" t="str">
            <v>FG,SB3892 B_IPS,US/CA,99K,Graphite,#ABK</v>
          </cell>
          <cell r="C216" t="str">
            <v>4270</v>
          </cell>
          <cell r="D216" t="str">
            <v>701</v>
          </cell>
          <cell r="E216" t="str">
            <v/>
          </cell>
          <cell r="F216" t="str">
            <v>ZGFT</v>
          </cell>
          <cell r="G216" t="str">
            <v>OCS  90402</v>
          </cell>
          <cell r="H216">
            <v>0</v>
          </cell>
          <cell r="I216">
            <v>1000</v>
          </cell>
          <cell r="J216">
            <v>20515</v>
          </cell>
          <cell r="K216">
            <v>20515.259999999998</v>
          </cell>
          <cell r="L216">
            <v>20735.29</v>
          </cell>
          <cell r="M216">
            <v>0</v>
          </cell>
          <cell r="N216">
            <v>41.47</v>
          </cell>
          <cell r="O216">
            <v>2</v>
          </cell>
          <cell r="P216" t="str">
            <v/>
          </cell>
          <cell r="Q216" t="str">
            <v>SB3892 B</v>
          </cell>
          <cell r="R216" t="str">
            <v/>
          </cell>
          <cell r="S216" t="str">
            <v/>
          </cell>
          <cell r="T216" t="str">
            <v/>
          </cell>
          <cell r="U216" t="str">
            <v>7920</v>
          </cell>
          <cell r="V216" t="str">
            <v>ZGFT</v>
          </cell>
          <cell r="W216">
            <v>45748</v>
          </cell>
          <cell r="X216">
            <v>0.11</v>
          </cell>
          <cell r="Y216">
            <v>23.0161719</v>
          </cell>
        </row>
        <row r="217">
          <cell r="A217" t="str">
            <v>90402-000100A093</v>
          </cell>
          <cell r="B217" t="str">
            <v>FG,SB3876 WA_HIS,79K,US/CA,White,#J3,mac</v>
          </cell>
          <cell r="C217" t="str">
            <v>4270</v>
          </cell>
          <cell r="D217" t="str">
            <v>705</v>
          </cell>
          <cell r="E217" t="str">
            <v/>
          </cell>
          <cell r="F217" t="str">
            <v>ZGFT</v>
          </cell>
          <cell r="G217" t="str">
            <v>OCS  90402</v>
          </cell>
          <cell r="H217">
            <v>0</v>
          </cell>
          <cell r="I217">
            <v>1000</v>
          </cell>
          <cell r="J217">
            <v>12692.28</v>
          </cell>
          <cell r="K217">
            <v>12692.5</v>
          </cell>
          <cell r="L217">
            <v>13090.62</v>
          </cell>
          <cell r="M217">
            <v>0</v>
          </cell>
          <cell r="N217">
            <v>0</v>
          </cell>
          <cell r="O217">
            <v>0</v>
          </cell>
          <cell r="P217" t="str">
            <v/>
          </cell>
          <cell r="Q217" t="str">
            <v>SB3876 WA</v>
          </cell>
          <cell r="R217" t="str">
            <v/>
          </cell>
          <cell r="S217" t="str">
            <v/>
          </cell>
          <cell r="T217" t="str">
            <v/>
          </cell>
          <cell r="U217" t="str">
            <v>7920</v>
          </cell>
          <cell r="V217" t="str">
            <v>ZGFT</v>
          </cell>
          <cell r="W217">
            <v>45748</v>
          </cell>
          <cell r="X217">
            <v>0.11</v>
          </cell>
          <cell r="Y217">
            <v>14.530588200000002</v>
          </cell>
        </row>
        <row r="218">
          <cell r="A218" t="str">
            <v>90402-000110A023</v>
          </cell>
          <cell r="B218" t="str">
            <v>FG,SB8164_IPS,110K,FR/CA,#NJ,W/P,AI</v>
          </cell>
          <cell r="C218" t="str">
            <v>4270</v>
          </cell>
          <cell r="D218" t="str">
            <v>705</v>
          </cell>
          <cell r="E218" t="str">
            <v/>
          </cell>
          <cell r="F218" t="str">
            <v>ZGFT</v>
          </cell>
          <cell r="G218" t="str">
            <v>OCS  90402</v>
          </cell>
          <cell r="H218">
            <v>0</v>
          </cell>
          <cell r="I218">
            <v>1000</v>
          </cell>
          <cell r="J218">
            <v>0</v>
          </cell>
          <cell r="K218">
            <v>10062.52</v>
          </cell>
          <cell r="L218">
            <v>10628.56</v>
          </cell>
          <cell r="M218">
            <v>0</v>
          </cell>
          <cell r="N218">
            <v>0</v>
          </cell>
          <cell r="O218">
            <v>0</v>
          </cell>
          <cell r="P218" t="str">
            <v/>
          </cell>
          <cell r="Q218" t="str">
            <v>SB8164</v>
          </cell>
          <cell r="R218" t="str">
            <v/>
          </cell>
          <cell r="S218" t="str">
            <v/>
          </cell>
          <cell r="T218" t="str">
            <v/>
          </cell>
          <cell r="U218" t="str">
            <v>7920</v>
          </cell>
          <cell r="V218" t="str">
            <v>ZGFT</v>
          </cell>
          <cell r="W218">
            <v>45748</v>
          </cell>
          <cell r="X218">
            <v>0.11</v>
          </cell>
          <cell r="Y218">
            <v>11.797701600000002</v>
          </cell>
        </row>
        <row r="219">
          <cell r="A219" t="str">
            <v>90402-000110A029</v>
          </cell>
          <cell r="B219" t="str">
            <v>FG,SB8164_IPS,110K,LAT,#NJ,W/P,AI,73P30</v>
          </cell>
          <cell r="C219" t="str">
            <v>4270</v>
          </cell>
          <cell r="D219" t="str">
            <v>705</v>
          </cell>
          <cell r="E219" t="str">
            <v/>
          </cell>
          <cell r="F219" t="str">
            <v>ZGFT</v>
          </cell>
          <cell r="G219" t="str">
            <v>OCS  90402</v>
          </cell>
          <cell r="H219">
            <v>0</v>
          </cell>
          <cell r="I219">
            <v>1000</v>
          </cell>
          <cell r="J219">
            <v>0</v>
          </cell>
          <cell r="K219">
            <v>10062.52</v>
          </cell>
          <cell r="L219">
            <v>10628.56</v>
          </cell>
          <cell r="M219">
            <v>0</v>
          </cell>
          <cell r="N219">
            <v>0</v>
          </cell>
          <cell r="O219">
            <v>0</v>
          </cell>
          <cell r="P219" t="str">
            <v/>
          </cell>
          <cell r="Q219" t="str">
            <v>SB8164</v>
          </cell>
          <cell r="R219" t="str">
            <v/>
          </cell>
          <cell r="S219" t="str">
            <v/>
          </cell>
          <cell r="T219" t="str">
            <v/>
          </cell>
          <cell r="U219" t="str">
            <v>7920</v>
          </cell>
          <cell r="V219" t="str">
            <v>ZGFT</v>
          </cell>
          <cell r="W219">
            <v>45748</v>
          </cell>
          <cell r="X219">
            <v>0.11</v>
          </cell>
          <cell r="Y219">
            <v>11.797701600000002</v>
          </cell>
        </row>
        <row r="220">
          <cell r="A220" t="str">
            <v>90402-000110A040</v>
          </cell>
          <cell r="B220" t="str">
            <v>FG,SB8164_IPS,112K,BR,#NJ,W/P,AI,C945T</v>
          </cell>
          <cell r="C220" t="str">
            <v>4270</v>
          </cell>
          <cell r="D220" t="str">
            <v>705</v>
          </cell>
          <cell r="E220" t="str">
            <v/>
          </cell>
          <cell r="F220" t="str">
            <v>ZGFT</v>
          </cell>
          <cell r="G220" t="str">
            <v>OCS  90402</v>
          </cell>
          <cell r="H220">
            <v>0</v>
          </cell>
          <cell r="I220">
            <v>1000</v>
          </cell>
          <cell r="J220">
            <v>0</v>
          </cell>
          <cell r="K220">
            <v>10073.52</v>
          </cell>
          <cell r="L220">
            <v>10639.56</v>
          </cell>
          <cell r="M220">
            <v>0</v>
          </cell>
          <cell r="N220">
            <v>0</v>
          </cell>
          <cell r="O220">
            <v>0</v>
          </cell>
          <cell r="P220" t="str">
            <v/>
          </cell>
          <cell r="Q220" t="str">
            <v>SB8164</v>
          </cell>
          <cell r="R220" t="str">
            <v/>
          </cell>
          <cell r="S220" t="str">
            <v/>
          </cell>
          <cell r="T220" t="str">
            <v/>
          </cell>
          <cell r="U220" t="str">
            <v>7920</v>
          </cell>
          <cell r="V220" t="str">
            <v>ZGFT</v>
          </cell>
          <cell r="W220">
            <v>45748</v>
          </cell>
          <cell r="X220">
            <v>0.11</v>
          </cell>
          <cell r="Y220">
            <v>11.809911600000001</v>
          </cell>
        </row>
        <row r="221">
          <cell r="A221" t="str">
            <v>90402-000110A087</v>
          </cell>
          <cell r="B221" t="str">
            <v>FG,SB8164_IPS,110K,US/CA-FR,#NJ,W/P,AI</v>
          </cell>
          <cell r="C221" t="str">
            <v>4270</v>
          </cell>
          <cell r="D221" t="str">
            <v>705</v>
          </cell>
          <cell r="E221" t="str">
            <v/>
          </cell>
          <cell r="F221" t="str">
            <v>ZGFT</v>
          </cell>
          <cell r="G221" t="str">
            <v>OCS  90402</v>
          </cell>
          <cell r="H221">
            <v>0</v>
          </cell>
          <cell r="I221">
            <v>1000</v>
          </cell>
          <cell r="J221">
            <v>0</v>
          </cell>
          <cell r="K221">
            <v>10062.52</v>
          </cell>
          <cell r="L221">
            <v>10628.56</v>
          </cell>
          <cell r="M221">
            <v>0</v>
          </cell>
          <cell r="N221">
            <v>0</v>
          </cell>
          <cell r="O221">
            <v>0</v>
          </cell>
          <cell r="P221" t="str">
            <v/>
          </cell>
          <cell r="Q221" t="str">
            <v>SB8164</v>
          </cell>
          <cell r="R221" t="str">
            <v/>
          </cell>
          <cell r="S221" t="str">
            <v/>
          </cell>
          <cell r="T221" t="str">
            <v/>
          </cell>
          <cell r="U221" t="str">
            <v>7920</v>
          </cell>
          <cell r="V221" t="str">
            <v>ZGFT</v>
          </cell>
          <cell r="W221">
            <v>45748</v>
          </cell>
          <cell r="X221">
            <v>0.11</v>
          </cell>
          <cell r="Y221">
            <v>11.797701600000002</v>
          </cell>
        </row>
        <row r="222">
          <cell r="A222" t="str">
            <v>90402-000110A0XU</v>
          </cell>
          <cell r="B222" t="str">
            <v>FG,SB8164_IPS,SB8164,109K,US-D, #NJ</v>
          </cell>
          <cell r="C222" t="str">
            <v>4270</v>
          </cell>
          <cell r="D222" t="str">
            <v>705</v>
          </cell>
          <cell r="E222" t="str">
            <v/>
          </cell>
          <cell r="F222" t="str">
            <v>ZGFT</v>
          </cell>
          <cell r="G222" t="str">
            <v>OCS  90402</v>
          </cell>
          <cell r="H222">
            <v>0</v>
          </cell>
          <cell r="I222">
            <v>1000</v>
          </cell>
          <cell r="J222">
            <v>10633.34</v>
          </cell>
          <cell r="K222">
            <v>10309.27</v>
          </cell>
          <cell r="L222">
            <v>10912.02</v>
          </cell>
          <cell r="M222">
            <v>0</v>
          </cell>
          <cell r="N222">
            <v>24442.92</v>
          </cell>
          <cell r="O222">
            <v>2240</v>
          </cell>
          <cell r="P222" t="str">
            <v/>
          </cell>
          <cell r="Q222" t="str">
            <v>SB8164</v>
          </cell>
          <cell r="R222" t="str">
            <v/>
          </cell>
          <cell r="S222" t="str">
            <v/>
          </cell>
          <cell r="T222" t="str">
            <v/>
          </cell>
          <cell r="U222" t="str">
            <v>7920</v>
          </cell>
          <cell r="V222" t="str">
            <v>ZGFT</v>
          </cell>
          <cell r="W222">
            <v>45748</v>
          </cell>
          <cell r="X222">
            <v>0.11</v>
          </cell>
          <cell r="Y222">
            <v>12.112342200000001</v>
          </cell>
        </row>
        <row r="223">
          <cell r="A223" t="str">
            <v>90402-000120A02E</v>
          </cell>
          <cell r="B223" t="str">
            <v>FG,SB3882_IPS,105K,ES,#YE,Wireless,KB+MS</v>
          </cell>
          <cell r="C223" t="str">
            <v>4270</v>
          </cell>
          <cell r="D223" t="str">
            <v>705</v>
          </cell>
          <cell r="E223" t="str">
            <v/>
          </cell>
          <cell r="F223" t="str">
            <v>ZGFT</v>
          </cell>
          <cell r="G223" t="str">
            <v>OCS  90402</v>
          </cell>
          <cell r="H223">
            <v>0</v>
          </cell>
          <cell r="I223">
            <v>1000</v>
          </cell>
          <cell r="J223">
            <v>0</v>
          </cell>
          <cell r="K223">
            <v>23672.18</v>
          </cell>
          <cell r="L223">
            <v>21007.38</v>
          </cell>
          <cell r="M223">
            <v>0</v>
          </cell>
          <cell r="N223">
            <v>0</v>
          </cell>
          <cell r="O223">
            <v>0</v>
          </cell>
          <cell r="P223" t="str">
            <v/>
          </cell>
          <cell r="Q223" t="str">
            <v>SB3882</v>
          </cell>
          <cell r="R223" t="str">
            <v/>
          </cell>
          <cell r="S223" t="str">
            <v/>
          </cell>
          <cell r="T223" t="str">
            <v/>
          </cell>
          <cell r="U223" t="str">
            <v>7920</v>
          </cell>
          <cell r="V223" t="str">
            <v>ZGFT</v>
          </cell>
          <cell r="W223">
            <v>45748</v>
          </cell>
          <cell r="X223">
            <v>0.11</v>
          </cell>
          <cell r="Y223">
            <v>23.318191800000005</v>
          </cell>
        </row>
        <row r="224">
          <cell r="A224" t="str">
            <v>90402-000120A0XU</v>
          </cell>
          <cell r="B224" t="str">
            <v>FG,SB3882_IPS,104K,US-D,#YE,WIRELESS</v>
          </cell>
          <cell r="C224" t="str">
            <v>4270</v>
          </cell>
          <cell r="D224" t="str">
            <v>705</v>
          </cell>
          <cell r="E224" t="str">
            <v/>
          </cell>
          <cell r="F224" t="str">
            <v>ZGFT</v>
          </cell>
          <cell r="G224" t="str">
            <v>OCS  90402</v>
          </cell>
          <cell r="H224">
            <v>0</v>
          </cell>
          <cell r="I224">
            <v>1000</v>
          </cell>
          <cell r="J224">
            <v>0</v>
          </cell>
          <cell r="K224">
            <v>23553.97</v>
          </cell>
          <cell r="L224">
            <v>20949.68</v>
          </cell>
          <cell r="M224">
            <v>0</v>
          </cell>
          <cell r="N224">
            <v>0</v>
          </cell>
          <cell r="O224">
            <v>0</v>
          </cell>
          <cell r="P224" t="str">
            <v/>
          </cell>
          <cell r="Q224" t="str">
            <v>SB3882</v>
          </cell>
          <cell r="R224" t="str">
            <v/>
          </cell>
          <cell r="S224" t="str">
            <v/>
          </cell>
          <cell r="T224" t="str">
            <v/>
          </cell>
          <cell r="U224" t="str">
            <v>7920</v>
          </cell>
          <cell r="V224" t="str">
            <v>ZGFT</v>
          </cell>
          <cell r="W224">
            <v>45748</v>
          </cell>
          <cell r="X224">
            <v>0.11</v>
          </cell>
          <cell r="Y224">
            <v>23.254144800000002</v>
          </cell>
        </row>
        <row r="225">
          <cell r="A225" t="str">
            <v>90402-000120B0XU</v>
          </cell>
          <cell r="B225" t="str">
            <v>FG,SB3882_IPS,104K,US-D,#YE,WIRELESS</v>
          </cell>
          <cell r="C225" t="str">
            <v>4270</v>
          </cell>
          <cell r="D225" t="str">
            <v>705</v>
          </cell>
          <cell r="E225" t="str">
            <v/>
          </cell>
          <cell r="F225" t="str">
            <v>ZGFT</v>
          </cell>
          <cell r="G225" t="str">
            <v>OCS  90402</v>
          </cell>
          <cell r="H225">
            <v>0</v>
          </cell>
          <cell r="I225">
            <v>1000</v>
          </cell>
          <cell r="J225">
            <v>0</v>
          </cell>
          <cell r="K225">
            <v>23880.93</v>
          </cell>
          <cell r="L225">
            <v>21369.06</v>
          </cell>
          <cell r="M225">
            <v>0</v>
          </cell>
          <cell r="N225">
            <v>0</v>
          </cell>
          <cell r="O225">
            <v>0</v>
          </cell>
          <cell r="P225" t="str">
            <v/>
          </cell>
          <cell r="Q225" t="str">
            <v>SB3882</v>
          </cell>
          <cell r="R225" t="str">
            <v/>
          </cell>
          <cell r="S225" t="str">
            <v/>
          </cell>
          <cell r="T225" t="str">
            <v/>
          </cell>
          <cell r="U225" t="str">
            <v>7920</v>
          </cell>
          <cell r="V225" t="str">
            <v>ZGFT</v>
          </cell>
          <cell r="W225">
            <v>45748</v>
          </cell>
          <cell r="X225">
            <v>0.11</v>
          </cell>
          <cell r="Y225">
            <v>23.719656600000004</v>
          </cell>
        </row>
        <row r="226">
          <cell r="A226" t="str">
            <v>90402-000130A074</v>
          </cell>
          <cell r="B226" t="str">
            <v>FG,SB38880CA_IPS,86K,ES/LAT,#ABK</v>
          </cell>
          <cell r="C226" t="str">
            <v>4270</v>
          </cell>
          <cell r="D226" t="str">
            <v>705</v>
          </cell>
          <cell r="E226" t="str">
            <v/>
          </cell>
          <cell r="F226" t="str">
            <v>ZGFT</v>
          </cell>
          <cell r="G226" t="str">
            <v>OCS  90402</v>
          </cell>
          <cell r="H226">
            <v>0</v>
          </cell>
          <cell r="I226">
            <v>1000</v>
          </cell>
          <cell r="J226">
            <v>0</v>
          </cell>
          <cell r="K226">
            <v>17474.36</v>
          </cell>
          <cell r="L226">
            <v>17969.240000000002</v>
          </cell>
          <cell r="M226">
            <v>0</v>
          </cell>
          <cell r="N226">
            <v>0</v>
          </cell>
          <cell r="O226">
            <v>0</v>
          </cell>
          <cell r="P226" t="str">
            <v/>
          </cell>
          <cell r="Q226" t="str">
            <v>SB38880CA</v>
          </cell>
          <cell r="R226" t="str">
            <v/>
          </cell>
          <cell r="S226" t="str">
            <v/>
          </cell>
          <cell r="T226" t="str">
            <v/>
          </cell>
          <cell r="U226" t="str">
            <v>7920</v>
          </cell>
          <cell r="V226" t="str">
            <v>ZGFT</v>
          </cell>
          <cell r="W226">
            <v>45748</v>
          </cell>
          <cell r="X226">
            <v>0.11</v>
          </cell>
          <cell r="Y226">
            <v>19.945856400000004</v>
          </cell>
        </row>
        <row r="227">
          <cell r="A227" t="str">
            <v>90402-000130A093</v>
          </cell>
          <cell r="B227" t="str">
            <v>FG,SB38880CA_IPS,85K,US/CA,#ABK,Graphite</v>
          </cell>
          <cell r="C227" t="str">
            <v>4270</v>
          </cell>
          <cell r="D227" t="str">
            <v>705</v>
          </cell>
          <cell r="E227" t="str">
            <v/>
          </cell>
          <cell r="F227" t="str">
            <v>ZGFT</v>
          </cell>
          <cell r="G227" t="str">
            <v>OCS  90402</v>
          </cell>
          <cell r="H227">
            <v>0</v>
          </cell>
          <cell r="I227">
            <v>1000</v>
          </cell>
          <cell r="J227">
            <v>0</v>
          </cell>
          <cell r="K227">
            <v>0</v>
          </cell>
          <cell r="L227">
            <v>18007.52</v>
          </cell>
          <cell r="M227">
            <v>0</v>
          </cell>
          <cell r="N227">
            <v>0</v>
          </cell>
          <cell r="O227">
            <v>0</v>
          </cell>
          <cell r="P227" t="str">
            <v/>
          </cell>
          <cell r="Q227" t="str">
            <v>SB38880CA</v>
          </cell>
          <cell r="R227" t="str">
            <v/>
          </cell>
          <cell r="S227" t="str">
            <v/>
          </cell>
          <cell r="T227" t="str">
            <v/>
          </cell>
          <cell r="U227" t="str">
            <v>7920</v>
          </cell>
          <cell r="V227" t="str">
            <v>ZGFT</v>
          </cell>
          <cell r="W227">
            <v>45748</v>
          </cell>
          <cell r="X227">
            <v>0.11</v>
          </cell>
          <cell r="Y227">
            <v>19.9883472</v>
          </cell>
        </row>
        <row r="228">
          <cell r="A228" t="str">
            <v>90402-000220A023</v>
          </cell>
          <cell r="B228" t="str">
            <v>FG,SB8164 W_IPS,110K,FR/CA,#ABO,W/P,AI</v>
          </cell>
          <cell r="C228" t="str">
            <v>4270</v>
          </cell>
          <cell r="D228" t="str">
            <v>705</v>
          </cell>
          <cell r="E228" t="str">
            <v/>
          </cell>
          <cell r="F228" t="str">
            <v>ZGFT</v>
          </cell>
          <cell r="G228" t="str">
            <v>OCS  90402</v>
          </cell>
          <cell r="H228">
            <v>0</v>
          </cell>
          <cell r="I228">
            <v>1000</v>
          </cell>
          <cell r="J228">
            <v>0</v>
          </cell>
          <cell r="K228">
            <v>10954.48</v>
          </cell>
          <cell r="L228">
            <v>11224.12</v>
          </cell>
          <cell r="M228">
            <v>0</v>
          </cell>
          <cell r="N228">
            <v>0</v>
          </cell>
          <cell r="O228">
            <v>0</v>
          </cell>
          <cell r="P228" t="str">
            <v/>
          </cell>
          <cell r="Q228" t="str">
            <v>SB8164 W</v>
          </cell>
          <cell r="R228" t="str">
            <v/>
          </cell>
          <cell r="S228" t="str">
            <v/>
          </cell>
          <cell r="T228" t="str">
            <v/>
          </cell>
          <cell r="U228" t="str">
            <v>7920</v>
          </cell>
          <cell r="V228" t="str">
            <v>ZGFT</v>
          </cell>
          <cell r="W228">
            <v>45748</v>
          </cell>
          <cell r="X228">
            <v>0.11</v>
          </cell>
          <cell r="Y228">
            <v>12.458773200000001</v>
          </cell>
        </row>
        <row r="229">
          <cell r="A229" t="str">
            <v>90402-000220A029</v>
          </cell>
          <cell r="B229" t="str">
            <v>FG,SB8164 W_IPS,110K,LAT,#ABO,W/P,AI</v>
          </cell>
          <cell r="C229" t="str">
            <v>4270</v>
          </cell>
          <cell r="D229" t="str">
            <v>705</v>
          </cell>
          <cell r="E229" t="str">
            <v/>
          </cell>
          <cell r="F229" t="str">
            <v>ZGFT</v>
          </cell>
          <cell r="G229" t="str">
            <v>OCS  90402</v>
          </cell>
          <cell r="H229">
            <v>0</v>
          </cell>
          <cell r="I229">
            <v>1000</v>
          </cell>
          <cell r="J229">
            <v>0</v>
          </cell>
          <cell r="K229">
            <v>10954.48</v>
          </cell>
          <cell r="L229">
            <v>11224.12</v>
          </cell>
          <cell r="M229">
            <v>0</v>
          </cell>
          <cell r="N229">
            <v>0</v>
          </cell>
          <cell r="O229">
            <v>0</v>
          </cell>
          <cell r="P229" t="str">
            <v/>
          </cell>
          <cell r="Q229" t="str">
            <v>SB8164 W</v>
          </cell>
          <cell r="R229" t="str">
            <v/>
          </cell>
          <cell r="S229" t="str">
            <v/>
          </cell>
          <cell r="T229" t="str">
            <v/>
          </cell>
          <cell r="U229" t="str">
            <v>7920</v>
          </cell>
          <cell r="V229" t="str">
            <v>ZGFT</v>
          </cell>
          <cell r="W229">
            <v>45748</v>
          </cell>
          <cell r="X229">
            <v>0.11</v>
          </cell>
          <cell r="Y229">
            <v>12.458773200000001</v>
          </cell>
        </row>
        <row r="230">
          <cell r="A230" t="str">
            <v>90402-000220A040</v>
          </cell>
          <cell r="B230" t="str">
            <v>FG,SB8164 W_IPS,112K,BR,#ABO,W/P,AI</v>
          </cell>
          <cell r="C230" t="str">
            <v>4270</v>
          </cell>
          <cell r="D230" t="str">
            <v>705</v>
          </cell>
          <cell r="E230" t="str">
            <v/>
          </cell>
          <cell r="F230" t="str">
            <v>ZGFT</v>
          </cell>
          <cell r="G230" t="str">
            <v>OCS  90402</v>
          </cell>
          <cell r="H230">
            <v>0</v>
          </cell>
          <cell r="I230">
            <v>1000</v>
          </cell>
          <cell r="J230">
            <v>0</v>
          </cell>
          <cell r="K230">
            <v>10993.48</v>
          </cell>
          <cell r="L230">
            <v>11263.12</v>
          </cell>
          <cell r="M230">
            <v>0</v>
          </cell>
          <cell r="N230">
            <v>0</v>
          </cell>
          <cell r="O230">
            <v>0</v>
          </cell>
          <cell r="P230" t="str">
            <v/>
          </cell>
          <cell r="Q230" t="str">
            <v>SB8164 W</v>
          </cell>
          <cell r="R230" t="str">
            <v/>
          </cell>
          <cell r="S230" t="str">
            <v/>
          </cell>
          <cell r="T230" t="str">
            <v/>
          </cell>
          <cell r="U230" t="str">
            <v>7920</v>
          </cell>
          <cell r="V230" t="str">
            <v>ZGFT</v>
          </cell>
          <cell r="W230">
            <v>45748</v>
          </cell>
          <cell r="X230">
            <v>0.11</v>
          </cell>
          <cell r="Y230">
            <v>12.502063200000002</v>
          </cell>
        </row>
        <row r="231">
          <cell r="A231" t="str">
            <v>90402-000220A087</v>
          </cell>
          <cell r="B231" t="str">
            <v>FG,SB8164 W_IPS,110K,US/CA-FR,#ABO,W/P</v>
          </cell>
          <cell r="C231" t="str">
            <v>4270</v>
          </cell>
          <cell r="D231" t="str">
            <v>705</v>
          </cell>
          <cell r="E231" t="str">
            <v/>
          </cell>
          <cell r="F231" t="str">
            <v>ZGFT</v>
          </cell>
          <cell r="G231" t="str">
            <v>OCS  90402</v>
          </cell>
          <cell r="H231">
            <v>0</v>
          </cell>
          <cell r="I231">
            <v>1000</v>
          </cell>
          <cell r="J231">
            <v>0</v>
          </cell>
          <cell r="K231">
            <v>10954.48</v>
          </cell>
          <cell r="L231">
            <v>11224.12</v>
          </cell>
          <cell r="M231">
            <v>0</v>
          </cell>
          <cell r="N231">
            <v>0</v>
          </cell>
          <cell r="O231">
            <v>0</v>
          </cell>
          <cell r="P231" t="str">
            <v/>
          </cell>
          <cell r="Q231" t="str">
            <v>SB8164 W</v>
          </cell>
          <cell r="R231" t="str">
            <v/>
          </cell>
          <cell r="S231" t="str">
            <v/>
          </cell>
          <cell r="T231" t="str">
            <v/>
          </cell>
          <cell r="U231" t="str">
            <v>7920</v>
          </cell>
          <cell r="V231" t="str">
            <v>ZGFT</v>
          </cell>
          <cell r="W231">
            <v>45748</v>
          </cell>
          <cell r="X231">
            <v>0.11</v>
          </cell>
          <cell r="Y231">
            <v>12.458773200000001</v>
          </cell>
        </row>
        <row r="232">
          <cell r="A232" t="str">
            <v>90402-000220A0XU</v>
          </cell>
          <cell r="B232" t="str">
            <v>FG,SB8164 W_IPS,109K,US-D,#ABO,W/P,AI</v>
          </cell>
          <cell r="C232" t="str">
            <v>4270</v>
          </cell>
          <cell r="D232" t="str">
            <v>705</v>
          </cell>
          <cell r="E232" t="str">
            <v/>
          </cell>
          <cell r="F232" t="str">
            <v>ZGFT</v>
          </cell>
          <cell r="G232" t="str">
            <v>OCS  90402</v>
          </cell>
          <cell r="H232">
            <v>0</v>
          </cell>
          <cell r="I232">
            <v>1000</v>
          </cell>
          <cell r="J232">
            <v>0</v>
          </cell>
          <cell r="K232">
            <v>10968.48</v>
          </cell>
          <cell r="L232">
            <v>11236.02</v>
          </cell>
          <cell r="M232">
            <v>0</v>
          </cell>
          <cell r="N232">
            <v>0</v>
          </cell>
          <cell r="O232">
            <v>0</v>
          </cell>
          <cell r="P232" t="str">
            <v/>
          </cell>
          <cell r="Q232" t="str">
            <v>SB8164 W</v>
          </cell>
          <cell r="R232" t="str">
            <v/>
          </cell>
          <cell r="S232" t="str">
            <v/>
          </cell>
          <cell r="T232" t="str">
            <v/>
          </cell>
          <cell r="U232" t="str">
            <v>7920</v>
          </cell>
          <cell r="V232" t="str">
            <v>ZGFT</v>
          </cell>
          <cell r="W232">
            <v>45748</v>
          </cell>
          <cell r="X232">
            <v>0.11</v>
          </cell>
          <cell r="Y232">
            <v>12.471982200000001</v>
          </cell>
        </row>
        <row r="233">
          <cell r="A233" t="str">
            <v>90402-000230A029</v>
          </cell>
          <cell r="B233" t="str">
            <v>FG,SB8164 R_IPS,110K,LAT,#NJ,Copilot</v>
          </cell>
          <cell r="C233" t="str">
            <v>4270</v>
          </cell>
          <cell r="D233" t="str">
            <v>705</v>
          </cell>
          <cell r="E233" t="str">
            <v/>
          </cell>
          <cell r="F233" t="str">
            <v>ZGFT</v>
          </cell>
          <cell r="G233" t="str">
            <v>OCS  90402</v>
          </cell>
          <cell r="H233">
            <v>0</v>
          </cell>
          <cell r="I233">
            <v>1000</v>
          </cell>
          <cell r="J233">
            <v>0</v>
          </cell>
          <cell r="K233">
            <v>10648.71</v>
          </cell>
          <cell r="L233">
            <v>11307.56</v>
          </cell>
          <cell r="M233">
            <v>0</v>
          </cell>
          <cell r="N233">
            <v>0</v>
          </cell>
          <cell r="O233">
            <v>0</v>
          </cell>
          <cell r="P233" t="str">
            <v/>
          </cell>
          <cell r="Q233" t="str">
            <v>SB8164 R</v>
          </cell>
          <cell r="R233" t="str">
            <v/>
          </cell>
          <cell r="S233" t="str">
            <v/>
          </cell>
          <cell r="T233" t="str">
            <v/>
          </cell>
          <cell r="U233" t="str">
            <v>7920</v>
          </cell>
          <cell r="V233" t="str">
            <v>ZGFT</v>
          </cell>
          <cell r="W233">
            <v>45748</v>
          </cell>
          <cell r="X233">
            <v>0.11</v>
          </cell>
          <cell r="Y233">
            <v>12.551391600000001</v>
          </cell>
        </row>
        <row r="234">
          <cell r="A234" t="str">
            <v>90402-000230A040</v>
          </cell>
          <cell r="B234" t="str">
            <v>FG,SB8164 R_IPS,112K,BR,#NJ,Copilot</v>
          </cell>
          <cell r="C234" t="str">
            <v>4270</v>
          </cell>
          <cell r="D234" t="str">
            <v>705</v>
          </cell>
          <cell r="E234" t="str">
            <v/>
          </cell>
          <cell r="F234" t="str">
            <v>ZGFT</v>
          </cell>
          <cell r="G234" t="str">
            <v>OCS  90402</v>
          </cell>
          <cell r="H234">
            <v>0</v>
          </cell>
          <cell r="I234">
            <v>1000</v>
          </cell>
          <cell r="J234">
            <v>0</v>
          </cell>
          <cell r="K234">
            <v>10659.71</v>
          </cell>
          <cell r="L234">
            <v>11318.56</v>
          </cell>
          <cell r="M234">
            <v>0</v>
          </cell>
          <cell r="N234">
            <v>0</v>
          </cell>
          <cell r="O234">
            <v>0</v>
          </cell>
          <cell r="P234" t="str">
            <v/>
          </cell>
          <cell r="Q234" t="str">
            <v>SB8164 R</v>
          </cell>
          <cell r="R234" t="str">
            <v/>
          </cell>
          <cell r="S234" t="str">
            <v/>
          </cell>
          <cell r="T234" t="str">
            <v/>
          </cell>
          <cell r="U234" t="str">
            <v>7920</v>
          </cell>
          <cell r="V234" t="str">
            <v>ZGFT</v>
          </cell>
          <cell r="W234">
            <v>45748</v>
          </cell>
          <cell r="X234">
            <v>0.11</v>
          </cell>
          <cell r="Y234">
            <v>12.5636016</v>
          </cell>
        </row>
        <row r="235">
          <cell r="A235" t="str">
            <v>90402-000230A0XU</v>
          </cell>
          <cell r="B235" t="str">
            <v>FG,SB8164 R_IPS,109K,US-D,#NJ,Copilot</v>
          </cell>
          <cell r="C235" t="str">
            <v>4270</v>
          </cell>
          <cell r="D235" t="str">
            <v>705</v>
          </cell>
          <cell r="E235" t="str">
            <v/>
          </cell>
          <cell r="F235" t="str">
            <v>ZGFT</v>
          </cell>
          <cell r="G235" t="str">
            <v>OCS  90402</v>
          </cell>
          <cell r="H235">
            <v>0</v>
          </cell>
          <cell r="I235">
            <v>1000</v>
          </cell>
          <cell r="J235">
            <v>0</v>
          </cell>
          <cell r="K235">
            <v>10667.11</v>
          </cell>
          <cell r="L235">
            <v>11324.16</v>
          </cell>
          <cell r="M235">
            <v>0</v>
          </cell>
          <cell r="N235">
            <v>0</v>
          </cell>
          <cell r="O235">
            <v>0</v>
          </cell>
          <cell r="P235" t="str">
            <v/>
          </cell>
          <cell r="Q235" t="str">
            <v>SB8164 R</v>
          </cell>
          <cell r="R235" t="str">
            <v/>
          </cell>
          <cell r="S235" t="str">
            <v/>
          </cell>
          <cell r="T235" t="str">
            <v/>
          </cell>
          <cell r="U235" t="str">
            <v>7920</v>
          </cell>
          <cell r="V235" t="str">
            <v>ZGFT</v>
          </cell>
          <cell r="W235">
            <v>45748</v>
          </cell>
          <cell r="X235">
            <v>0.11</v>
          </cell>
          <cell r="Y235">
            <v>12.5698176</v>
          </cell>
        </row>
        <row r="236">
          <cell r="A236" t="str">
            <v>90402-000240A093</v>
          </cell>
          <cell r="B236" t="str">
            <v>FG,SB38770C0_IPS,99K,#ABK,Graphite,US/CA</v>
          </cell>
          <cell r="C236" t="str">
            <v>4270</v>
          </cell>
          <cell r="D236" t="str">
            <v>705</v>
          </cell>
          <cell r="E236" t="str">
            <v/>
          </cell>
          <cell r="F236" t="str">
            <v>ZGFT</v>
          </cell>
          <cell r="G236" t="str">
            <v>OCS  90402</v>
          </cell>
          <cell r="H236">
            <v>0</v>
          </cell>
          <cell r="I236">
            <v>1000</v>
          </cell>
          <cell r="J236">
            <v>0</v>
          </cell>
          <cell r="K236">
            <v>7445.79</v>
          </cell>
          <cell r="L236">
            <v>7831.39</v>
          </cell>
          <cell r="M236">
            <v>0</v>
          </cell>
          <cell r="N236">
            <v>0</v>
          </cell>
          <cell r="O236">
            <v>0</v>
          </cell>
          <cell r="P236" t="str">
            <v/>
          </cell>
          <cell r="Q236" t="str">
            <v>SB38770C0</v>
          </cell>
          <cell r="R236" t="str">
            <v/>
          </cell>
          <cell r="S236" t="str">
            <v/>
          </cell>
          <cell r="T236" t="str">
            <v/>
          </cell>
          <cell r="U236" t="str">
            <v>7920</v>
          </cell>
          <cell r="V236" t="str">
            <v>ZGFT</v>
          </cell>
          <cell r="W236">
            <v>45748</v>
          </cell>
          <cell r="X236">
            <v>0.11</v>
          </cell>
          <cell r="Y236">
            <v>8.6928429000000023</v>
          </cell>
        </row>
        <row r="237">
          <cell r="A237" t="str">
            <v>90402-000250A074</v>
          </cell>
          <cell r="B237" t="str">
            <v>FG,SB3888WC0_IPS,86K,ES/LAT,#ABR,Pale</v>
          </cell>
          <cell r="C237" t="str">
            <v>4270</v>
          </cell>
          <cell r="D237" t="str">
            <v>705</v>
          </cell>
          <cell r="E237" t="str">
            <v/>
          </cell>
          <cell r="F237" t="str">
            <v>ZGFT</v>
          </cell>
          <cell r="G237" t="str">
            <v>OCS  90402</v>
          </cell>
          <cell r="H237">
            <v>0</v>
          </cell>
          <cell r="I237">
            <v>1000</v>
          </cell>
          <cell r="J237">
            <v>0</v>
          </cell>
          <cell r="K237">
            <v>17782.96</v>
          </cell>
          <cell r="L237">
            <v>18197.759999999998</v>
          </cell>
          <cell r="M237">
            <v>0</v>
          </cell>
          <cell r="N237">
            <v>0</v>
          </cell>
          <cell r="O237">
            <v>0</v>
          </cell>
          <cell r="P237" t="str">
            <v/>
          </cell>
          <cell r="Q237" t="str">
            <v>SB3888WC0</v>
          </cell>
          <cell r="R237" t="str">
            <v/>
          </cell>
          <cell r="S237" t="str">
            <v/>
          </cell>
          <cell r="T237" t="str">
            <v/>
          </cell>
          <cell r="U237" t="str">
            <v>7920</v>
          </cell>
          <cell r="V237" t="str">
            <v>ZGFT</v>
          </cell>
          <cell r="W237">
            <v>45748</v>
          </cell>
          <cell r="X237">
            <v>0.11</v>
          </cell>
          <cell r="Y237">
            <v>20.1995136</v>
          </cell>
        </row>
        <row r="238">
          <cell r="A238" t="str">
            <v>90402-000250A093</v>
          </cell>
          <cell r="B238" t="str">
            <v>FG,SB3888WC0_IPS,85K,US/CA,#ABR,Pale</v>
          </cell>
          <cell r="C238" t="str">
            <v>4270</v>
          </cell>
          <cell r="D238" t="str">
            <v>705</v>
          </cell>
          <cell r="E238" t="str">
            <v/>
          </cell>
          <cell r="F238" t="str">
            <v>ZGFT</v>
          </cell>
          <cell r="G238" t="str">
            <v>OCS  90402</v>
          </cell>
          <cell r="H238">
            <v>0</v>
          </cell>
          <cell r="I238">
            <v>1000</v>
          </cell>
          <cell r="J238">
            <v>0</v>
          </cell>
          <cell r="K238">
            <v>0</v>
          </cell>
          <cell r="L238">
            <v>18211.72</v>
          </cell>
          <cell r="M238">
            <v>0</v>
          </cell>
          <cell r="N238">
            <v>0</v>
          </cell>
          <cell r="O238">
            <v>0</v>
          </cell>
          <cell r="P238" t="str">
            <v/>
          </cell>
          <cell r="Q238" t="str">
            <v>SB3888WC0</v>
          </cell>
          <cell r="R238" t="str">
            <v/>
          </cell>
          <cell r="S238" t="str">
            <v/>
          </cell>
          <cell r="T238" t="str">
            <v/>
          </cell>
          <cell r="U238" t="str">
            <v>7920</v>
          </cell>
          <cell r="V238" t="str">
            <v>ZGFT</v>
          </cell>
          <cell r="W238">
            <v>45748</v>
          </cell>
          <cell r="X238">
            <v>0.11</v>
          </cell>
          <cell r="Y238">
            <v>20.215009200000001</v>
          </cell>
        </row>
        <row r="239">
          <cell r="A239" t="str">
            <v>90402-000260A074</v>
          </cell>
          <cell r="B239" t="str">
            <v>FG,SB3888PC0_IPS,86K,ES/LAT,#M3,Rose,920</v>
          </cell>
          <cell r="C239" t="str">
            <v>4270</v>
          </cell>
          <cell r="D239" t="str">
            <v>705</v>
          </cell>
          <cell r="E239" t="str">
            <v/>
          </cell>
          <cell r="F239" t="str">
            <v>ZGFT</v>
          </cell>
          <cell r="G239" t="str">
            <v>OCS  90402</v>
          </cell>
          <cell r="H239">
            <v>0</v>
          </cell>
          <cell r="I239">
            <v>1000</v>
          </cell>
          <cell r="J239">
            <v>0</v>
          </cell>
          <cell r="K239">
            <v>17827.72</v>
          </cell>
          <cell r="L239">
            <v>18152.52</v>
          </cell>
          <cell r="M239">
            <v>0</v>
          </cell>
          <cell r="N239">
            <v>0</v>
          </cell>
          <cell r="O239">
            <v>0</v>
          </cell>
          <cell r="P239" t="str">
            <v/>
          </cell>
          <cell r="Q239" t="str">
            <v>SB3888PC0</v>
          </cell>
          <cell r="R239" t="str">
            <v/>
          </cell>
          <cell r="S239" t="str">
            <v/>
          </cell>
          <cell r="T239" t="str">
            <v/>
          </cell>
          <cell r="U239" t="str">
            <v>7920</v>
          </cell>
          <cell r="V239" t="str">
            <v>ZGFT</v>
          </cell>
          <cell r="W239">
            <v>45748</v>
          </cell>
          <cell r="X239">
            <v>0.11</v>
          </cell>
          <cell r="Y239">
            <v>20.149297199999999</v>
          </cell>
        </row>
        <row r="240">
          <cell r="A240" t="str">
            <v>90402-000280A074</v>
          </cell>
          <cell r="B240" t="str">
            <v>FG,SB3888UC0_IPS,86K,ES/LAT,#AD1,Lilac</v>
          </cell>
          <cell r="C240" t="str">
            <v>4270</v>
          </cell>
          <cell r="D240" t="str">
            <v>705</v>
          </cell>
          <cell r="E240" t="str">
            <v/>
          </cell>
          <cell r="F240" t="str">
            <v>ZGFT</v>
          </cell>
          <cell r="G240" t="str">
            <v>OCS  90402</v>
          </cell>
          <cell r="H240">
            <v>0</v>
          </cell>
          <cell r="I240">
            <v>1000</v>
          </cell>
          <cell r="J240">
            <v>0</v>
          </cell>
          <cell r="K240">
            <v>17910.259999999998</v>
          </cell>
          <cell r="L240">
            <v>18235.060000000001</v>
          </cell>
          <cell r="M240">
            <v>0</v>
          </cell>
          <cell r="N240">
            <v>0</v>
          </cell>
          <cell r="O240">
            <v>0</v>
          </cell>
          <cell r="P240" t="str">
            <v/>
          </cell>
          <cell r="Q240" t="str">
            <v>SB3888UC0</v>
          </cell>
          <cell r="R240" t="str">
            <v/>
          </cell>
          <cell r="S240" t="str">
            <v/>
          </cell>
          <cell r="T240" t="str">
            <v/>
          </cell>
          <cell r="U240" t="str">
            <v>7920</v>
          </cell>
          <cell r="V240" t="str">
            <v>ZGFT</v>
          </cell>
          <cell r="W240">
            <v>45748</v>
          </cell>
          <cell r="X240">
            <v>0.11</v>
          </cell>
          <cell r="Y240">
            <v>20.240916600000002</v>
          </cell>
        </row>
        <row r="241">
          <cell r="A241" t="str">
            <v>90402-000290A040</v>
          </cell>
          <cell r="B241" t="str">
            <v>FG,SB3877PC0_IPS,101K,BR,#M3,Rose,Logi</v>
          </cell>
          <cell r="C241" t="str">
            <v>4270</v>
          </cell>
          <cell r="D241" t="str">
            <v>705</v>
          </cell>
          <cell r="E241" t="str">
            <v/>
          </cell>
          <cell r="F241" t="str">
            <v>ZGFT</v>
          </cell>
          <cell r="G241" t="str">
            <v>OCS  90402</v>
          </cell>
          <cell r="H241">
            <v>0</v>
          </cell>
          <cell r="I241">
            <v>1000</v>
          </cell>
          <cell r="J241">
            <v>0</v>
          </cell>
          <cell r="K241">
            <v>7455.71</v>
          </cell>
          <cell r="L241">
            <v>7680.76</v>
          </cell>
          <cell r="M241">
            <v>0</v>
          </cell>
          <cell r="N241">
            <v>0</v>
          </cell>
          <cell r="O241">
            <v>0</v>
          </cell>
          <cell r="P241" t="str">
            <v/>
          </cell>
          <cell r="Q241" t="str">
            <v>SB3877PC0</v>
          </cell>
          <cell r="R241" t="str">
            <v/>
          </cell>
          <cell r="S241" t="str">
            <v/>
          </cell>
          <cell r="T241" t="str">
            <v/>
          </cell>
          <cell r="U241" t="str">
            <v>7920</v>
          </cell>
          <cell r="V241" t="str">
            <v>ZGFT</v>
          </cell>
          <cell r="W241">
            <v>45748</v>
          </cell>
          <cell r="X241">
            <v>0.11</v>
          </cell>
          <cell r="Y241">
            <v>8.5256436000000004</v>
          </cell>
        </row>
        <row r="242">
          <cell r="A242" t="str">
            <v>90402-000300A0XU</v>
          </cell>
          <cell r="B242" t="str">
            <v>FG,SB3877SC0_IPS,99K,#AFG,US-D,sand,Logi</v>
          </cell>
          <cell r="C242" t="str">
            <v>4270</v>
          </cell>
          <cell r="D242" t="str">
            <v>701</v>
          </cell>
          <cell r="E242" t="str">
            <v/>
          </cell>
          <cell r="F242" t="str">
            <v>ZGFT</v>
          </cell>
          <cell r="G242" t="str">
            <v>OCS  90402</v>
          </cell>
          <cell r="H242">
            <v>0</v>
          </cell>
          <cell r="I242">
            <v>1000</v>
          </cell>
          <cell r="J242">
            <v>0</v>
          </cell>
          <cell r="K242">
            <v>7850.96</v>
          </cell>
          <cell r="L242">
            <v>8076.01</v>
          </cell>
          <cell r="M242">
            <v>0</v>
          </cell>
          <cell r="N242">
            <v>0</v>
          </cell>
          <cell r="O242">
            <v>0</v>
          </cell>
          <cell r="P242" t="str">
            <v/>
          </cell>
          <cell r="Q242" t="str">
            <v>SB3877SC0</v>
          </cell>
          <cell r="R242" t="str">
            <v/>
          </cell>
          <cell r="S242" t="str">
            <v/>
          </cell>
          <cell r="T242" t="str">
            <v/>
          </cell>
          <cell r="U242" t="str">
            <v>7920</v>
          </cell>
          <cell r="V242" t="str">
            <v>ZGFT</v>
          </cell>
          <cell r="W242">
            <v>45748</v>
          </cell>
          <cell r="X242">
            <v>0.11</v>
          </cell>
          <cell r="Y242">
            <v>8.964371100000001</v>
          </cell>
        </row>
        <row r="243">
          <cell r="A243" t="str">
            <v>90402-000310A0XU</v>
          </cell>
          <cell r="B243" t="str">
            <v>FG,SB3877BC0_IPS,99K,#AFF,US-D,blue,Logi</v>
          </cell>
          <cell r="C243" t="str">
            <v>4270</v>
          </cell>
          <cell r="D243" t="str">
            <v>701</v>
          </cell>
          <cell r="E243" t="str">
            <v/>
          </cell>
          <cell r="F243" t="str">
            <v>ZGFT</v>
          </cell>
          <cell r="G243" t="str">
            <v>OCS  90402</v>
          </cell>
          <cell r="H243">
            <v>0</v>
          </cell>
          <cell r="I243">
            <v>1000</v>
          </cell>
          <cell r="J243">
            <v>0</v>
          </cell>
          <cell r="K243">
            <v>7849.6</v>
          </cell>
          <cell r="L243">
            <v>8074.65</v>
          </cell>
          <cell r="M243">
            <v>0</v>
          </cell>
          <cell r="N243">
            <v>0</v>
          </cell>
          <cell r="O243">
            <v>0</v>
          </cell>
          <cell r="P243" t="str">
            <v/>
          </cell>
          <cell r="Q243" t="str">
            <v>SB3877BC0</v>
          </cell>
          <cell r="R243" t="str">
            <v/>
          </cell>
          <cell r="S243" t="str">
            <v/>
          </cell>
          <cell r="T243" t="str">
            <v/>
          </cell>
          <cell r="U243" t="str">
            <v>7920</v>
          </cell>
          <cell r="V243" t="str">
            <v>ZGFT</v>
          </cell>
          <cell r="W243">
            <v>45748</v>
          </cell>
          <cell r="X243">
            <v>0.11</v>
          </cell>
          <cell r="Y243">
            <v>8.9628615000000007</v>
          </cell>
        </row>
        <row r="244">
          <cell r="A244" t="str">
            <v>90402-000320A0XU</v>
          </cell>
          <cell r="B244" t="str">
            <v>FG,SB8193GB0_IPS,109K,US,#AAK,AI,4JPCJ</v>
          </cell>
          <cell r="C244" t="str">
            <v>4270</v>
          </cell>
          <cell r="D244" t="str">
            <v>705</v>
          </cell>
          <cell r="E244" t="str">
            <v/>
          </cell>
          <cell r="F244" t="str">
            <v>ZGFT</v>
          </cell>
          <cell r="G244" t="str">
            <v>OCS  90402</v>
          </cell>
          <cell r="H244">
            <v>0</v>
          </cell>
          <cell r="I244">
            <v>1000</v>
          </cell>
          <cell r="J244">
            <v>0</v>
          </cell>
          <cell r="K244">
            <v>0</v>
          </cell>
          <cell r="L244">
            <v>24777.53</v>
          </cell>
          <cell r="M244">
            <v>0</v>
          </cell>
          <cell r="N244">
            <v>0</v>
          </cell>
          <cell r="O244">
            <v>0</v>
          </cell>
          <cell r="P244" t="str">
            <v/>
          </cell>
          <cell r="Q244" t="str">
            <v>SB8193GB0</v>
          </cell>
          <cell r="R244" t="str">
            <v/>
          </cell>
          <cell r="S244" t="str">
            <v/>
          </cell>
          <cell r="T244" t="str">
            <v/>
          </cell>
          <cell r="U244" t="str">
            <v>7920</v>
          </cell>
          <cell r="V244" t="str">
            <v>ZGFT</v>
          </cell>
          <cell r="W244">
            <v>45748</v>
          </cell>
          <cell r="X244">
            <v>0.11</v>
          </cell>
          <cell r="Y244">
            <v>27.503058299999999</v>
          </cell>
        </row>
        <row r="245">
          <cell r="A245" t="str">
            <v>90402-000340A023</v>
          </cell>
          <cell r="B245" t="str">
            <v>FG,SB8193 R_HIS,110K,FR/CA,#AAK,Copilot</v>
          </cell>
          <cell r="C245" t="str">
            <v>4270</v>
          </cell>
          <cell r="D245" t="str">
            <v>705</v>
          </cell>
          <cell r="E245" t="str">
            <v/>
          </cell>
          <cell r="F245" t="str">
            <v>ZGFT</v>
          </cell>
          <cell r="G245" t="str">
            <v>OCS  90402</v>
          </cell>
          <cell r="H245">
            <v>0</v>
          </cell>
          <cell r="I245">
            <v>1000</v>
          </cell>
          <cell r="J245">
            <v>0</v>
          </cell>
          <cell r="K245">
            <v>0</v>
          </cell>
          <cell r="L245">
            <v>26461.31</v>
          </cell>
          <cell r="M245">
            <v>0</v>
          </cell>
          <cell r="N245">
            <v>0</v>
          </cell>
          <cell r="O245">
            <v>0</v>
          </cell>
          <cell r="P245" t="str">
            <v/>
          </cell>
          <cell r="Q245" t="str">
            <v>SB8193 R</v>
          </cell>
          <cell r="R245" t="str">
            <v/>
          </cell>
          <cell r="S245" t="str">
            <v/>
          </cell>
          <cell r="T245" t="str">
            <v/>
          </cell>
          <cell r="U245" t="str">
            <v>7920</v>
          </cell>
          <cell r="V245" t="str">
            <v>ZGFT</v>
          </cell>
          <cell r="W245">
            <v>45751</v>
          </cell>
          <cell r="X245">
            <v>0.11</v>
          </cell>
          <cell r="Y245">
            <v>29.372054100000003</v>
          </cell>
        </row>
        <row r="246">
          <cell r="A246" t="str">
            <v>90402-000340A029</v>
          </cell>
          <cell r="B246" t="str">
            <v>FG,SB8193 R_HIS,110K,LAT,#AAK,Copilot</v>
          </cell>
          <cell r="C246" t="str">
            <v>4270</v>
          </cell>
          <cell r="D246" t="str">
            <v>705</v>
          </cell>
          <cell r="E246" t="str">
            <v/>
          </cell>
          <cell r="F246" t="str">
            <v>ZGFT</v>
          </cell>
          <cell r="G246" t="str">
            <v>OCS  90402</v>
          </cell>
          <cell r="H246">
            <v>0</v>
          </cell>
          <cell r="I246">
            <v>1000</v>
          </cell>
          <cell r="J246">
            <v>0</v>
          </cell>
          <cell r="K246">
            <v>0</v>
          </cell>
          <cell r="L246">
            <v>26461.31</v>
          </cell>
          <cell r="M246">
            <v>0</v>
          </cell>
          <cell r="N246">
            <v>0</v>
          </cell>
          <cell r="O246">
            <v>0</v>
          </cell>
          <cell r="P246" t="str">
            <v/>
          </cell>
          <cell r="Q246" t="str">
            <v>SB8193 R</v>
          </cell>
          <cell r="R246" t="str">
            <v/>
          </cell>
          <cell r="S246" t="str">
            <v/>
          </cell>
          <cell r="T246" t="str">
            <v/>
          </cell>
          <cell r="U246" t="str">
            <v>7920</v>
          </cell>
          <cell r="V246" t="str">
            <v>ZGFT</v>
          </cell>
          <cell r="W246">
            <v>45751</v>
          </cell>
          <cell r="X246">
            <v>0.11</v>
          </cell>
          <cell r="Y246">
            <v>29.372054100000003</v>
          </cell>
        </row>
        <row r="247">
          <cell r="A247" t="str">
            <v>90402-000340A087</v>
          </cell>
          <cell r="B247" t="str">
            <v>FG,SB8193 R_HIS,110K,CA,#AAK,Copilot</v>
          </cell>
          <cell r="C247" t="str">
            <v>4270</v>
          </cell>
          <cell r="D247" t="str">
            <v>705</v>
          </cell>
          <cell r="E247" t="str">
            <v/>
          </cell>
          <cell r="F247" t="str">
            <v>ZGFT</v>
          </cell>
          <cell r="G247" t="str">
            <v>OCS  90402</v>
          </cell>
          <cell r="H247">
            <v>0</v>
          </cell>
          <cell r="I247">
            <v>1000</v>
          </cell>
          <cell r="J247">
            <v>0</v>
          </cell>
          <cell r="K247">
            <v>0</v>
          </cell>
          <cell r="L247">
            <v>26329.7</v>
          </cell>
          <cell r="M247">
            <v>0</v>
          </cell>
          <cell r="N247">
            <v>0</v>
          </cell>
          <cell r="O247">
            <v>0</v>
          </cell>
          <cell r="P247" t="str">
            <v/>
          </cell>
          <cell r="Q247" t="str">
            <v>SB8193 R</v>
          </cell>
          <cell r="R247" t="str">
            <v/>
          </cell>
          <cell r="S247" t="str">
            <v/>
          </cell>
          <cell r="T247" t="str">
            <v/>
          </cell>
          <cell r="U247" t="str">
            <v>7920</v>
          </cell>
          <cell r="V247" t="str">
            <v>ZGFT</v>
          </cell>
          <cell r="W247">
            <v>45751</v>
          </cell>
          <cell r="X247">
            <v>0.11</v>
          </cell>
          <cell r="Y247">
            <v>29.225967000000001</v>
          </cell>
        </row>
        <row r="248">
          <cell r="A248" t="str">
            <v>90402-000340A0XU</v>
          </cell>
          <cell r="B248" t="str">
            <v>FG,SB8193 R_HIS,109K,US-D,#AAK,Copilot</v>
          </cell>
          <cell r="C248" t="str">
            <v>4270</v>
          </cell>
          <cell r="D248" t="str">
            <v>705</v>
          </cell>
          <cell r="E248" t="str">
            <v/>
          </cell>
          <cell r="F248" t="str">
            <v>ZGFT</v>
          </cell>
          <cell r="G248" t="str">
            <v>OCS  90402</v>
          </cell>
          <cell r="H248">
            <v>0</v>
          </cell>
          <cell r="I248">
            <v>1000</v>
          </cell>
          <cell r="J248">
            <v>0</v>
          </cell>
          <cell r="K248">
            <v>0</v>
          </cell>
          <cell r="L248">
            <v>26425.06</v>
          </cell>
          <cell r="M248">
            <v>0</v>
          </cell>
          <cell r="N248">
            <v>0</v>
          </cell>
          <cell r="O248">
            <v>0</v>
          </cell>
          <cell r="P248" t="str">
            <v/>
          </cell>
          <cell r="Q248" t="str">
            <v>SB8193 R</v>
          </cell>
          <cell r="R248" t="str">
            <v/>
          </cell>
          <cell r="S248" t="str">
            <v/>
          </cell>
          <cell r="T248" t="str">
            <v/>
          </cell>
          <cell r="U248" t="str">
            <v>7920</v>
          </cell>
          <cell r="V248" t="str">
            <v>ZGFT</v>
          </cell>
          <cell r="W248">
            <v>45751</v>
          </cell>
          <cell r="X248">
            <v>0.11</v>
          </cell>
          <cell r="Y248">
            <v>29.331816600000003</v>
          </cell>
        </row>
        <row r="249">
          <cell r="A249" t="str">
            <v>91301-000020A0XU</v>
          </cell>
          <cell r="B249" t="str">
            <v>FG,SN2010Z_IPS,79K,US-D,NO EURO,#A29</v>
          </cell>
          <cell r="C249" t="str">
            <v>4270</v>
          </cell>
          <cell r="D249" t="str">
            <v>702</v>
          </cell>
          <cell r="E249" t="str">
            <v/>
          </cell>
          <cell r="F249" t="str">
            <v>ZGFT</v>
          </cell>
          <cell r="G249" t="str">
            <v>OCS  91301</v>
          </cell>
          <cell r="H249">
            <v>0</v>
          </cell>
          <cell r="I249">
            <v>1000</v>
          </cell>
          <cell r="J249">
            <v>0</v>
          </cell>
          <cell r="K249">
            <v>4963.62</v>
          </cell>
          <cell r="L249">
            <v>5170.83</v>
          </cell>
          <cell r="M249">
            <v>0</v>
          </cell>
          <cell r="N249">
            <v>0</v>
          </cell>
          <cell r="O249">
            <v>0</v>
          </cell>
          <cell r="P249" t="str">
            <v/>
          </cell>
          <cell r="Q249" t="str">
            <v>91301</v>
          </cell>
          <cell r="R249" t="str">
            <v/>
          </cell>
          <cell r="S249" t="str">
            <v/>
          </cell>
          <cell r="T249" t="str">
            <v/>
          </cell>
          <cell r="U249" t="str">
            <v>7920</v>
          </cell>
          <cell r="V249" t="str">
            <v>ZGFT</v>
          </cell>
          <cell r="W249">
            <v>45748</v>
          </cell>
          <cell r="X249">
            <v>0.11</v>
          </cell>
          <cell r="Y249">
            <v>5.7396213000000005</v>
          </cell>
        </row>
        <row r="250">
          <cell r="A250" t="str">
            <v>91301-000050A0XU</v>
          </cell>
          <cell r="B250" t="str">
            <v>FG,SN2011Z_IPS,99K,US-D,NO EURO,#A29</v>
          </cell>
          <cell r="C250" t="str">
            <v>4270</v>
          </cell>
          <cell r="D250" t="str">
            <v>702</v>
          </cell>
          <cell r="E250" t="str">
            <v/>
          </cell>
          <cell r="F250" t="str">
            <v>ZGFT</v>
          </cell>
          <cell r="G250" t="str">
            <v>OCS  91301</v>
          </cell>
          <cell r="H250">
            <v>0</v>
          </cell>
          <cell r="I250">
            <v>1000</v>
          </cell>
          <cell r="J250">
            <v>3900</v>
          </cell>
          <cell r="K250">
            <v>5478.73</v>
          </cell>
          <cell r="L250">
            <v>5697.79</v>
          </cell>
          <cell r="M250">
            <v>0</v>
          </cell>
          <cell r="N250">
            <v>0</v>
          </cell>
          <cell r="O250">
            <v>0</v>
          </cell>
          <cell r="P250" t="str">
            <v/>
          </cell>
          <cell r="Q250" t="str">
            <v>91301</v>
          </cell>
          <cell r="R250" t="str">
            <v/>
          </cell>
          <cell r="S250" t="str">
            <v/>
          </cell>
          <cell r="T250" t="str">
            <v/>
          </cell>
          <cell r="U250" t="str">
            <v>7920</v>
          </cell>
          <cell r="V250" t="str">
            <v>ZGFT</v>
          </cell>
          <cell r="W250">
            <v>45748</v>
          </cell>
          <cell r="X250">
            <v>0.11</v>
          </cell>
          <cell r="Y250">
            <v>6.3245469000000005</v>
          </cell>
        </row>
        <row r="251">
          <cell r="A251" t="str">
            <v>95201-000010A000</v>
          </cell>
          <cell r="B251" t="str">
            <v>FG,7DVC_SAS,Final Assy,7DVC,Sloop</v>
          </cell>
          <cell r="C251" t="str">
            <v>429A</v>
          </cell>
          <cell r="D251" t="str">
            <v>SE5</v>
          </cell>
          <cell r="E251" t="str">
            <v/>
          </cell>
          <cell r="F251" t="str">
            <v>ZGFT</v>
          </cell>
          <cell r="G251" t="str">
            <v>OCS  95201</v>
          </cell>
          <cell r="H251">
            <v>0</v>
          </cell>
          <cell r="I251">
            <v>1000</v>
          </cell>
          <cell r="J251">
            <v>8410</v>
          </cell>
          <cell r="K251">
            <v>190925.86</v>
          </cell>
          <cell r="L251">
            <v>185228.31</v>
          </cell>
          <cell r="M251">
            <v>0</v>
          </cell>
          <cell r="N251">
            <v>0</v>
          </cell>
          <cell r="O251">
            <v>0</v>
          </cell>
          <cell r="P251" t="str">
            <v/>
          </cell>
          <cell r="Q251" t="str">
            <v>95201</v>
          </cell>
          <cell r="R251" t="str">
            <v/>
          </cell>
          <cell r="S251" t="str">
            <v/>
          </cell>
          <cell r="T251" t="str">
            <v/>
          </cell>
          <cell r="U251" t="str">
            <v>7920</v>
          </cell>
          <cell r="V251" t="str">
            <v>ZGFT</v>
          </cell>
          <cell r="W251">
            <v>45748</v>
          </cell>
          <cell r="X251">
            <v>0.11</v>
          </cell>
          <cell r="Y251">
            <v>205.60342410000001</v>
          </cell>
        </row>
        <row r="252">
          <cell r="A252" t="str">
            <v>95201-000010A000</v>
          </cell>
          <cell r="B252" t="str">
            <v>FG,7DVC_SAS,Final Assy,7DVC,Sloop</v>
          </cell>
          <cell r="C252" t="str">
            <v>429B</v>
          </cell>
          <cell r="D252" t="str">
            <v>SE5</v>
          </cell>
          <cell r="E252" t="str">
            <v/>
          </cell>
          <cell r="F252" t="str">
            <v>ZGFT</v>
          </cell>
          <cell r="G252" t="str">
            <v>OCS  95201</v>
          </cell>
          <cell r="H252">
            <v>0</v>
          </cell>
          <cell r="I252">
            <v>1000</v>
          </cell>
          <cell r="J252">
            <v>8410</v>
          </cell>
          <cell r="K252">
            <v>190926.13</v>
          </cell>
          <cell r="L252">
            <v>185228.58</v>
          </cell>
          <cell r="M252">
            <v>0</v>
          </cell>
          <cell r="N252">
            <v>0</v>
          </cell>
          <cell r="O252">
            <v>0</v>
          </cell>
          <cell r="P252" t="str">
            <v/>
          </cell>
          <cell r="Q252" t="str">
            <v>95201</v>
          </cell>
          <cell r="R252" t="str">
            <v/>
          </cell>
          <cell r="S252" t="str">
            <v/>
          </cell>
          <cell r="T252" t="str">
            <v/>
          </cell>
          <cell r="U252" t="str">
            <v>7920</v>
          </cell>
          <cell r="V252" t="str">
            <v>ZGFT</v>
          </cell>
          <cell r="W252">
            <v>45748</v>
          </cell>
          <cell r="X252">
            <v>0.11</v>
          </cell>
          <cell r="Y252">
            <v>205.60372380000001</v>
          </cell>
        </row>
        <row r="253">
          <cell r="A253" t="str">
            <v>95201-000020A000</v>
          </cell>
          <cell r="B253" t="str">
            <v>FG,7DVC_SAS,Sloop Electric Outlet,PCBA7</v>
          </cell>
          <cell r="C253" t="str">
            <v>429A</v>
          </cell>
          <cell r="D253" t="str">
            <v>SE5</v>
          </cell>
          <cell r="E253" t="str">
            <v/>
          </cell>
          <cell r="F253" t="str">
            <v>ZGFT</v>
          </cell>
          <cell r="G253" t="str">
            <v>OCS  95201</v>
          </cell>
          <cell r="H253">
            <v>0</v>
          </cell>
          <cell r="I253">
            <v>1000</v>
          </cell>
          <cell r="J253">
            <v>8030.71</v>
          </cell>
          <cell r="K253">
            <v>191010.43</v>
          </cell>
          <cell r="L253">
            <v>185312.88</v>
          </cell>
          <cell r="M253">
            <v>0</v>
          </cell>
          <cell r="N253">
            <v>0</v>
          </cell>
          <cell r="O253">
            <v>0</v>
          </cell>
          <cell r="P253" t="str">
            <v/>
          </cell>
          <cell r="Q253" t="str">
            <v>95201</v>
          </cell>
          <cell r="R253" t="str">
            <v/>
          </cell>
          <cell r="S253" t="str">
            <v/>
          </cell>
          <cell r="T253" t="str">
            <v/>
          </cell>
          <cell r="U253" t="str">
            <v>7920</v>
          </cell>
          <cell r="V253" t="str">
            <v>ZGFT</v>
          </cell>
          <cell r="W253">
            <v>45748</v>
          </cell>
          <cell r="X253">
            <v>0.11</v>
          </cell>
          <cell r="Y253">
            <v>205.69729680000003</v>
          </cell>
        </row>
        <row r="254">
          <cell r="A254" t="str">
            <v>95201-000020A000</v>
          </cell>
          <cell r="B254" t="str">
            <v>FG,7DVC_SAS,Sloop Electric Outlet,PCBA7</v>
          </cell>
          <cell r="C254" t="str">
            <v>429B</v>
          </cell>
          <cell r="D254" t="str">
            <v>SE5</v>
          </cell>
          <cell r="E254" t="str">
            <v/>
          </cell>
          <cell r="F254" t="str">
            <v>ZGFT</v>
          </cell>
          <cell r="G254" t="str">
            <v>OCS  95201</v>
          </cell>
          <cell r="H254">
            <v>0</v>
          </cell>
          <cell r="I254">
            <v>1000</v>
          </cell>
          <cell r="J254">
            <v>8030.71</v>
          </cell>
          <cell r="K254">
            <v>191010.7</v>
          </cell>
          <cell r="L254">
            <v>185313.15</v>
          </cell>
          <cell r="M254">
            <v>0</v>
          </cell>
          <cell r="N254">
            <v>0</v>
          </cell>
          <cell r="O254">
            <v>0</v>
          </cell>
          <cell r="P254" t="str">
            <v/>
          </cell>
          <cell r="Q254" t="str">
            <v>95201</v>
          </cell>
          <cell r="R254" t="str">
            <v/>
          </cell>
          <cell r="S254" t="str">
            <v/>
          </cell>
          <cell r="T254" t="str">
            <v/>
          </cell>
          <cell r="U254" t="str">
            <v>7920</v>
          </cell>
          <cell r="V254" t="str">
            <v>ZGFT</v>
          </cell>
          <cell r="W254">
            <v>45748</v>
          </cell>
          <cell r="X254">
            <v>0.11</v>
          </cell>
          <cell r="Y254">
            <v>205.69759650000003</v>
          </cell>
        </row>
        <row r="255">
          <cell r="A255" t="str">
            <v>95201-000020A001</v>
          </cell>
          <cell r="B255" t="str">
            <v>FG,7DVC_SAS,Sloop Electric Outlet,PCBA7</v>
          </cell>
          <cell r="C255" t="str">
            <v>429A</v>
          </cell>
          <cell r="D255" t="str">
            <v>SE5</v>
          </cell>
          <cell r="E255" t="str">
            <v/>
          </cell>
          <cell r="F255" t="str">
            <v>ZGFT</v>
          </cell>
          <cell r="G255" t="str">
            <v>OCS  95201</v>
          </cell>
          <cell r="H255">
            <v>0</v>
          </cell>
          <cell r="I255">
            <v>1000</v>
          </cell>
          <cell r="J255">
            <v>8058.72</v>
          </cell>
          <cell r="K255">
            <v>191307.29</v>
          </cell>
          <cell r="L255">
            <v>185477.4</v>
          </cell>
          <cell r="M255">
            <v>0</v>
          </cell>
          <cell r="N255">
            <v>0</v>
          </cell>
          <cell r="O255">
            <v>0</v>
          </cell>
          <cell r="P255" t="str">
            <v/>
          </cell>
          <cell r="Q255" t="str">
            <v>95201</v>
          </cell>
          <cell r="R255" t="str">
            <v/>
          </cell>
          <cell r="S255" t="str">
            <v/>
          </cell>
          <cell r="T255" t="str">
            <v/>
          </cell>
          <cell r="U255" t="str">
            <v>7920</v>
          </cell>
          <cell r="V255" t="str">
            <v>ZGFT</v>
          </cell>
          <cell r="W255">
            <v>45748</v>
          </cell>
          <cell r="X255">
            <v>0.11</v>
          </cell>
          <cell r="Y255">
            <v>205.87991400000001</v>
          </cell>
        </row>
        <row r="256">
          <cell r="A256" t="str">
            <v>95201-000020A001</v>
          </cell>
          <cell r="B256" t="str">
            <v>FG,7DVC_SAS,Sloop Electric Outlet,PCBA7</v>
          </cell>
          <cell r="C256" t="str">
            <v>429B</v>
          </cell>
          <cell r="D256" t="str">
            <v>SE5</v>
          </cell>
          <cell r="E256" t="str">
            <v/>
          </cell>
          <cell r="F256" t="str">
            <v>ZGFT</v>
          </cell>
          <cell r="G256" t="str">
            <v>OCS  95201</v>
          </cell>
          <cell r="H256">
            <v>0</v>
          </cell>
          <cell r="I256">
            <v>1000</v>
          </cell>
          <cell r="J256">
            <v>8058.72</v>
          </cell>
          <cell r="K256">
            <v>191307.56</v>
          </cell>
          <cell r="L256">
            <v>185477.67</v>
          </cell>
          <cell r="M256">
            <v>0</v>
          </cell>
          <cell r="N256">
            <v>0</v>
          </cell>
          <cell r="O256">
            <v>0</v>
          </cell>
          <cell r="P256" t="str">
            <v/>
          </cell>
          <cell r="Q256" t="str">
            <v>95201</v>
          </cell>
          <cell r="R256" t="str">
            <v/>
          </cell>
          <cell r="S256" t="str">
            <v/>
          </cell>
          <cell r="T256" t="str">
            <v/>
          </cell>
          <cell r="U256" t="str">
            <v>7920</v>
          </cell>
          <cell r="V256" t="str">
            <v>ZGFT</v>
          </cell>
          <cell r="W256">
            <v>45748</v>
          </cell>
          <cell r="X256">
            <v>0.11</v>
          </cell>
          <cell r="Y256">
            <v>205.88021370000004</v>
          </cell>
        </row>
        <row r="257">
          <cell r="A257" t="str">
            <v>95702-000010A000</v>
          </cell>
          <cell r="B257" t="str">
            <v>FG,P858A_ENC,Option Part_5V;5VP858A08B0P</v>
          </cell>
          <cell r="C257" t="str">
            <v>CV01</v>
          </cell>
          <cell r="D257" t="str">
            <v>B28</v>
          </cell>
          <cell r="E257" t="str">
            <v/>
          </cell>
          <cell r="F257" t="str">
            <v>ZGFT</v>
          </cell>
          <cell r="G257" t="str">
            <v>OCS  95702</v>
          </cell>
          <cell r="H257">
            <v>0</v>
          </cell>
          <cell r="I257">
            <v>1000</v>
          </cell>
          <cell r="J257">
            <v>1991.9</v>
          </cell>
          <cell r="K257">
            <v>2075.4499999999998</v>
          </cell>
          <cell r="L257">
            <v>1756.31</v>
          </cell>
          <cell r="M257">
            <v>0</v>
          </cell>
          <cell r="N257">
            <v>0</v>
          </cell>
          <cell r="O257">
            <v>0</v>
          </cell>
          <cell r="P257" t="str">
            <v/>
          </cell>
          <cell r="Q257" t="str">
            <v>95702</v>
          </cell>
          <cell r="R257" t="str">
            <v/>
          </cell>
          <cell r="S257" t="str">
            <v/>
          </cell>
          <cell r="T257" t="str">
            <v/>
          </cell>
          <cell r="U257" t="str">
            <v>7920</v>
          </cell>
          <cell r="V257" t="str">
            <v>ZGFT</v>
          </cell>
          <cell r="W257">
            <v>45752</v>
          </cell>
          <cell r="X257">
            <v>0.11</v>
          </cell>
          <cell r="Y257">
            <v>1.9495041000000002</v>
          </cell>
        </row>
        <row r="258">
          <cell r="A258" t="str">
            <v>95702-000040A000</v>
          </cell>
          <cell r="B258" t="str">
            <v>FG,P858A_ENC,Option Part_5V,RoHS2,(HF)</v>
          </cell>
          <cell r="C258" t="str">
            <v>CV01</v>
          </cell>
          <cell r="D258" t="str">
            <v>B28</v>
          </cell>
          <cell r="E258" t="str">
            <v/>
          </cell>
          <cell r="F258" t="str">
            <v>ZGFT</v>
          </cell>
          <cell r="G258" t="str">
            <v>OCS  95702</v>
          </cell>
          <cell r="H258">
            <v>0</v>
          </cell>
          <cell r="I258">
            <v>1000</v>
          </cell>
          <cell r="J258">
            <v>1831.75</v>
          </cell>
          <cell r="K258">
            <v>1832.7</v>
          </cell>
          <cell r="L258">
            <v>1546.17</v>
          </cell>
          <cell r="M258">
            <v>0</v>
          </cell>
          <cell r="N258">
            <v>67536.7</v>
          </cell>
          <cell r="O258">
            <v>43680</v>
          </cell>
          <cell r="P258" t="str">
            <v/>
          </cell>
          <cell r="Q258" t="str">
            <v>95702</v>
          </cell>
          <cell r="R258" t="str">
            <v/>
          </cell>
          <cell r="S258" t="str">
            <v/>
          </cell>
          <cell r="T258" t="str">
            <v/>
          </cell>
          <cell r="U258" t="str">
            <v>7920</v>
          </cell>
          <cell r="V258" t="str">
            <v>ZGFT</v>
          </cell>
          <cell r="W258">
            <v>45752</v>
          </cell>
          <cell r="X258">
            <v>0.11</v>
          </cell>
          <cell r="Y258">
            <v>1.7162487000000002</v>
          </cell>
        </row>
        <row r="259">
          <cell r="A259" t="str">
            <v>95702-000050A000</v>
          </cell>
          <cell r="B259" t="str">
            <v>FG,P858B_ENC,Option Part_5V,RoHS2,(HF)</v>
          </cell>
          <cell r="C259" t="str">
            <v>CV01</v>
          </cell>
          <cell r="D259" t="str">
            <v>B28</v>
          </cell>
          <cell r="E259" t="str">
            <v/>
          </cell>
          <cell r="F259" t="str">
            <v>ZGFT</v>
          </cell>
          <cell r="G259" t="str">
            <v>OCS  95702</v>
          </cell>
          <cell r="H259">
            <v>0</v>
          </cell>
          <cell r="I259">
            <v>1000</v>
          </cell>
          <cell r="J259">
            <v>0</v>
          </cell>
          <cell r="K259">
            <v>368.7</v>
          </cell>
          <cell r="L259">
            <v>334.62</v>
          </cell>
          <cell r="M259">
            <v>0</v>
          </cell>
          <cell r="N259">
            <v>0</v>
          </cell>
          <cell r="O259">
            <v>0</v>
          </cell>
          <cell r="P259" t="str">
            <v/>
          </cell>
          <cell r="Q259" t="str">
            <v>95702</v>
          </cell>
          <cell r="R259" t="str">
            <v/>
          </cell>
          <cell r="S259" t="str">
            <v/>
          </cell>
          <cell r="T259" t="str">
            <v/>
          </cell>
          <cell r="U259" t="str">
            <v>7920</v>
          </cell>
          <cell r="V259" t="str">
            <v>ZGFT</v>
          </cell>
          <cell r="W259">
            <v>45752</v>
          </cell>
          <cell r="X259">
            <v>0.11</v>
          </cell>
          <cell r="Y259">
            <v>0.37142820000000004</v>
          </cell>
        </row>
        <row r="260">
          <cell r="A260" t="str">
            <v>95702-000050B000</v>
          </cell>
          <cell r="B260" t="str">
            <v>FG,P858B_ENC,Option Part_5V,RoHS2,(HF)</v>
          </cell>
          <cell r="C260" t="str">
            <v>CV01</v>
          </cell>
          <cell r="D260" t="str">
            <v>B28</v>
          </cell>
          <cell r="E260" t="str">
            <v/>
          </cell>
          <cell r="F260" t="str">
            <v>ZGFT</v>
          </cell>
          <cell r="G260" t="str">
            <v>OCS  95702</v>
          </cell>
          <cell r="H260">
            <v>0</v>
          </cell>
          <cell r="I260">
            <v>1000</v>
          </cell>
          <cell r="J260">
            <v>360.36</v>
          </cell>
          <cell r="K260">
            <v>399.15</v>
          </cell>
          <cell r="L260">
            <v>363.86</v>
          </cell>
          <cell r="M260">
            <v>0</v>
          </cell>
          <cell r="N260">
            <v>8068.96</v>
          </cell>
          <cell r="O260">
            <v>22176</v>
          </cell>
          <cell r="P260" t="str">
            <v/>
          </cell>
          <cell r="Q260" t="str">
            <v>95702</v>
          </cell>
          <cell r="R260" t="str">
            <v/>
          </cell>
          <cell r="S260" t="str">
            <v/>
          </cell>
          <cell r="T260" t="str">
            <v/>
          </cell>
          <cell r="U260" t="str">
            <v>7920</v>
          </cell>
          <cell r="V260" t="str">
            <v>ZGFT</v>
          </cell>
          <cell r="W260">
            <v>45752</v>
          </cell>
          <cell r="X260">
            <v>0.11</v>
          </cell>
          <cell r="Y260">
            <v>0.40388460000000004</v>
          </cell>
        </row>
        <row r="261">
          <cell r="A261" t="str">
            <v>95702-000060A000</v>
          </cell>
          <cell r="B261" t="str">
            <v>FG,P358A_ENC,Option Part_5V,8A0LED-CASE</v>
          </cell>
          <cell r="C261" t="str">
            <v>CV01</v>
          </cell>
          <cell r="D261" t="str">
            <v>B28</v>
          </cell>
          <cell r="E261" t="str">
            <v/>
          </cell>
          <cell r="F261" t="str">
            <v>ZGFT</v>
          </cell>
          <cell r="G261" t="str">
            <v>OCS  95702</v>
          </cell>
          <cell r="H261">
            <v>0</v>
          </cell>
          <cell r="I261">
            <v>1000</v>
          </cell>
          <cell r="J261">
            <v>2385.62</v>
          </cell>
          <cell r="K261">
            <v>2617.0100000000002</v>
          </cell>
          <cell r="L261">
            <v>2342.4499999999998</v>
          </cell>
          <cell r="M261">
            <v>0</v>
          </cell>
          <cell r="N261">
            <v>7448.99</v>
          </cell>
          <cell r="O261">
            <v>3180</v>
          </cell>
          <cell r="P261" t="str">
            <v/>
          </cell>
          <cell r="Q261" t="str">
            <v>95702</v>
          </cell>
          <cell r="R261" t="str">
            <v/>
          </cell>
          <cell r="S261" t="str">
            <v/>
          </cell>
          <cell r="T261" t="str">
            <v/>
          </cell>
          <cell r="U261" t="str">
            <v>7920</v>
          </cell>
          <cell r="V261" t="str">
            <v>ZGFT</v>
          </cell>
          <cell r="W261">
            <v>45752</v>
          </cell>
          <cell r="X261">
            <v>0.11</v>
          </cell>
          <cell r="Y261">
            <v>2.6001195000000004</v>
          </cell>
        </row>
        <row r="262">
          <cell r="A262" t="str">
            <v>95702-000070A000</v>
          </cell>
          <cell r="B262" t="str">
            <v>FG,P358A_ENC,Option Part_5V,8A0LE8-CASE</v>
          </cell>
          <cell r="C262" t="str">
            <v>CV01</v>
          </cell>
          <cell r="D262" t="str">
            <v>B28</v>
          </cell>
          <cell r="E262" t="str">
            <v/>
          </cell>
          <cell r="F262" t="str">
            <v>ZGFT</v>
          </cell>
          <cell r="G262" t="str">
            <v>OCS  95702</v>
          </cell>
          <cell r="H262">
            <v>0</v>
          </cell>
          <cell r="I262">
            <v>1000</v>
          </cell>
          <cell r="J262">
            <v>3289.74</v>
          </cell>
          <cell r="K262">
            <v>3733.78</v>
          </cell>
          <cell r="L262">
            <v>3256.24</v>
          </cell>
          <cell r="M262">
            <v>0</v>
          </cell>
          <cell r="N262">
            <v>4024.71</v>
          </cell>
          <cell r="O262">
            <v>1236</v>
          </cell>
          <cell r="P262" t="str">
            <v/>
          </cell>
          <cell r="Q262" t="str">
            <v>95702</v>
          </cell>
          <cell r="R262" t="str">
            <v/>
          </cell>
          <cell r="S262" t="str">
            <v/>
          </cell>
          <cell r="T262" t="str">
            <v/>
          </cell>
          <cell r="U262" t="str">
            <v>7920</v>
          </cell>
          <cell r="V262" t="str">
            <v>ZGFT</v>
          </cell>
          <cell r="W262">
            <v>45752</v>
          </cell>
          <cell r="X262">
            <v>0.11</v>
          </cell>
          <cell r="Y262">
            <v>3.6144263999999997</v>
          </cell>
        </row>
        <row r="263">
          <cell r="A263" t="str">
            <v>95702-000080A000</v>
          </cell>
          <cell r="B263" t="str">
            <v>FG,P358A_ENC,Option Part_5V,8A0LED-CASE</v>
          </cell>
          <cell r="C263" t="str">
            <v>CV01</v>
          </cell>
          <cell r="D263" t="str">
            <v>B28</v>
          </cell>
          <cell r="E263" t="str">
            <v/>
          </cell>
          <cell r="F263" t="str">
            <v>ZGFT</v>
          </cell>
          <cell r="G263" t="str">
            <v>OCS  95702</v>
          </cell>
          <cell r="H263">
            <v>0</v>
          </cell>
          <cell r="I263">
            <v>1000</v>
          </cell>
          <cell r="J263">
            <v>0</v>
          </cell>
          <cell r="K263">
            <v>3063.08</v>
          </cell>
          <cell r="L263">
            <v>2748.78</v>
          </cell>
          <cell r="M263">
            <v>0</v>
          </cell>
          <cell r="N263">
            <v>0</v>
          </cell>
          <cell r="O263">
            <v>0</v>
          </cell>
          <cell r="P263" t="str">
            <v/>
          </cell>
          <cell r="Q263" t="str">
            <v>95702</v>
          </cell>
          <cell r="R263" t="str">
            <v/>
          </cell>
          <cell r="S263" t="str">
            <v/>
          </cell>
          <cell r="T263" t="str">
            <v/>
          </cell>
          <cell r="U263" t="str">
            <v>7920</v>
          </cell>
          <cell r="V263" t="str">
            <v>ZGFT</v>
          </cell>
          <cell r="W263">
            <v>45752</v>
          </cell>
          <cell r="X263">
            <v>0.11</v>
          </cell>
          <cell r="Y263">
            <v>3.0511458000000005</v>
          </cell>
        </row>
        <row r="264">
          <cell r="A264" t="str">
            <v>95702-000090A000</v>
          </cell>
          <cell r="B264" t="str">
            <v>FG,P358A_ENC,Option Part_5V,8A0LE8-CASE</v>
          </cell>
          <cell r="C264" t="str">
            <v>CV01</v>
          </cell>
          <cell r="D264" t="str">
            <v>B28</v>
          </cell>
          <cell r="E264" t="str">
            <v/>
          </cell>
          <cell r="F264" t="str">
            <v>ZGFT</v>
          </cell>
          <cell r="G264" t="str">
            <v>OCS  95702</v>
          </cell>
          <cell r="H264">
            <v>0</v>
          </cell>
          <cell r="I264">
            <v>1000</v>
          </cell>
          <cell r="J264">
            <v>0</v>
          </cell>
          <cell r="K264">
            <v>4166.93</v>
          </cell>
          <cell r="L264">
            <v>3666.15</v>
          </cell>
          <cell r="M264">
            <v>0</v>
          </cell>
          <cell r="N264">
            <v>0</v>
          </cell>
          <cell r="O264">
            <v>0</v>
          </cell>
          <cell r="P264" t="str">
            <v/>
          </cell>
          <cell r="Q264" t="str">
            <v>95702</v>
          </cell>
          <cell r="R264" t="str">
            <v/>
          </cell>
          <cell r="S264" t="str">
            <v/>
          </cell>
          <cell r="T264" t="str">
            <v/>
          </cell>
          <cell r="U264" t="str">
            <v>7920</v>
          </cell>
          <cell r="V264" t="str">
            <v>ZGFT</v>
          </cell>
          <cell r="W264">
            <v>45752</v>
          </cell>
          <cell r="X264">
            <v>0.11</v>
          </cell>
          <cell r="Y264">
            <v>4.0694265000000005</v>
          </cell>
        </row>
        <row r="265">
          <cell r="A265" t="str">
            <v>95702-000100A000</v>
          </cell>
          <cell r="B265" t="str">
            <v>FG,P358B_ENC,Option Part_5V,8A0HZL-BM</v>
          </cell>
          <cell r="C265" t="str">
            <v>CV01</v>
          </cell>
          <cell r="D265" t="str">
            <v>B28</v>
          </cell>
          <cell r="E265" t="str">
            <v/>
          </cell>
          <cell r="F265" t="str">
            <v>ZGFT</v>
          </cell>
          <cell r="G265" t="str">
            <v>OCS  95702</v>
          </cell>
          <cell r="H265">
            <v>0</v>
          </cell>
          <cell r="I265">
            <v>1000</v>
          </cell>
          <cell r="J265">
            <v>0</v>
          </cell>
          <cell r="K265">
            <v>3452.73</v>
          </cell>
          <cell r="L265">
            <v>3011.87</v>
          </cell>
          <cell r="M265">
            <v>0</v>
          </cell>
          <cell r="N265">
            <v>0</v>
          </cell>
          <cell r="O265">
            <v>0</v>
          </cell>
          <cell r="P265" t="str">
            <v/>
          </cell>
          <cell r="Q265" t="str">
            <v>95702</v>
          </cell>
          <cell r="R265" t="str">
            <v/>
          </cell>
          <cell r="S265" t="str">
            <v/>
          </cell>
          <cell r="T265" t="str">
            <v/>
          </cell>
          <cell r="U265" t="str">
            <v>7920</v>
          </cell>
          <cell r="V265" t="str">
            <v>ZGFT</v>
          </cell>
          <cell r="W265">
            <v>45752</v>
          </cell>
          <cell r="X265">
            <v>0.11</v>
          </cell>
          <cell r="Y265">
            <v>3.3431757000000002</v>
          </cell>
        </row>
        <row r="266">
          <cell r="A266" t="str">
            <v>95702-000110A000</v>
          </cell>
          <cell r="B266" t="str">
            <v>FG,P358B_ENC,Option Part_5V,8A0HZN-BM</v>
          </cell>
          <cell r="C266" t="str">
            <v>CV01</v>
          </cell>
          <cell r="D266" t="str">
            <v>B28</v>
          </cell>
          <cell r="E266" t="str">
            <v/>
          </cell>
          <cell r="F266" t="str">
            <v>ZGFT</v>
          </cell>
          <cell r="G266" t="str">
            <v>OCS  95702</v>
          </cell>
          <cell r="H266">
            <v>0</v>
          </cell>
          <cell r="I266">
            <v>1000</v>
          </cell>
          <cell r="J266">
            <v>0</v>
          </cell>
          <cell r="K266">
            <v>3167.47</v>
          </cell>
          <cell r="L266">
            <v>2903.95</v>
          </cell>
          <cell r="M266">
            <v>0</v>
          </cell>
          <cell r="N266">
            <v>0</v>
          </cell>
          <cell r="O266">
            <v>0</v>
          </cell>
          <cell r="P266" t="str">
            <v/>
          </cell>
          <cell r="Q266" t="str">
            <v>95702</v>
          </cell>
          <cell r="R266" t="str">
            <v/>
          </cell>
          <cell r="S266" t="str">
            <v/>
          </cell>
          <cell r="T266" t="str">
            <v/>
          </cell>
          <cell r="U266" t="str">
            <v>7920</v>
          </cell>
          <cell r="V266" t="str">
            <v>ZGFT</v>
          </cell>
          <cell r="W266">
            <v>45752</v>
          </cell>
          <cell r="X266">
            <v>0.11</v>
          </cell>
          <cell r="Y266">
            <v>3.2233845000000003</v>
          </cell>
        </row>
        <row r="267">
          <cell r="A267" t="str">
            <v>95702-000120A000</v>
          </cell>
          <cell r="B267" t="str">
            <v>FG,P358B_ENC,Option Part_5V,8A0M16-BM</v>
          </cell>
          <cell r="C267" t="str">
            <v>CV01</v>
          </cell>
          <cell r="D267" t="str">
            <v>B28</v>
          </cell>
          <cell r="E267" t="str">
            <v/>
          </cell>
          <cell r="F267" t="str">
            <v>ZGFT</v>
          </cell>
          <cell r="G267" t="str">
            <v>OCS  95702</v>
          </cell>
          <cell r="H267">
            <v>0</v>
          </cell>
          <cell r="I267">
            <v>1000</v>
          </cell>
          <cell r="J267">
            <v>0</v>
          </cell>
          <cell r="K267">
            <v>437.03</v>
          </cell>
          <cell r="L267">
            <v>398.51</v>
          </cell>
          <cell r="M267">
            <v>0</v>
          </cell>
          <cell r="N267">
            <v>0</v>
          </cell>
          <cell r="O267">
            <v>0</v>
          </cell>
          <cell r="P267" t="str">
            <v/>
          </cell>
          <cell r="Q267" t="str">
            <v>95702</v>
          </cell>
          <cell r="R267" t="str">
            <v/>
          </cell>
          <cell r="S267" t="str">
            <v/>
          </cell>
          <cell r="T267" t="str">
            <v/>
          </cell>
          <cell r="U267" t="str">
            <v>7920</v>
          </cell>
          <cell r="V267" t="str">
            <v>ZGFT</v>
          </cell>
          <cell r="W267">
            <v>45752</v>
          </cell>
          <cell r="X267">
            <v>0.11</v>
          </cell>
          <cell r="Y267">
            <v>0.44234610000000002</v>
          </cell>
        </row>
        <row r="268">
          <cell r="A268" t="str">
            <v>95702-000130A000</v>
          </cell>
          <cell r="B268" t="str">
            <v>FG,P358B_ENC,Option Part_5V,8A0HZL-BM</v>
          </cell>
          <cell r="C268" t="str">
            <v>CV01</v>
          </cell>
          <cell r="D268" t="str">
            <v>B28</v>
          </cell>
          <cell r="E268" t="str">
            <v/>
          </cell>
          <cell r="F268" t="str">
            <v>ZGFT</v>
          </cell>
          <cell r="G268" t="str">
            <v>OCS  95702</v>
          </cell>
          <cell r="H268">
            <v>0</v>
          </cell>
          <cell r="I268">
            <v>1000</v>
          </cell>
          <cell r="J268">
            <v>0</v>
          </cell>
          <cell r="K268">
            <v>3453.98</v>
          </cell>
          <cell r="L268">
            <v>2989.88</v>
          </cell>
          <cell r="M268">
            <v>0</v>
          </cell>
          <cell r="N268">
            <v>0</v>
          </cell>
          <cell r="O268">
            <v>0</v>
          </cell>
          <cell r="P268" t="str">
            <v/>
          </cell>
          <cell r="Q268" t="str">
            <v>95702</v>
          </cell>
          <cell r="R268" t="str">
            <v/>
          </cell>
          <cell r="S268" t="str">
            <v/>
          </cell>
          <cell r="T268" t="str">
            <v/>
          </cell>
          <cell r="U268" t="str">
            <v>7920</v>
          </cell>
          <cell r="V268" t="str">
            <v>ZGFT</v>
          </cell>
          <cell r="W268">
            <v>45752</v>
          </cell>
          <cell r="X268">
            <v>0.11</v>
          </cell>
          <cell r="Y268">
            <v>3.3187668000000006</v>
          </cell>
        </row>
        <row r="269">
          <cell r="A269" t="str">
            <v>95702-000140A000</v>
          </cell>
          <cell r="B269" t="str">
            <v>FG,P358B_ENC,Option Part_5V,8A0HZN-BM</v>
          </cell>
          <cell r="C269" t="str">
            <v>CV01</v>
          </cell>
          <cell r="D269" t="str">
            <v>B28</v>
          </cell>
          <cell r="E269" t="str">
            <v/>
          </cell>
          <cell r="F269" t="str">
            <v>ZGFT</v>
          </cell>
          <cell r="G269" t="str">
            <v>OCS  95702</v>
          </cell>
          <cell r="H269">
            <v>0</v>
          </cell>
          <cell r="I269">
            <v>1000</v>
          </cell>
          <cell r="J269">
            <v>0</v>
          </cell>
          <cell r="K269">
            <v>3211.91</v>
          </cell>
          <cell r="L269">
            <v>2878.44</v>
          </cell>
          <cell r="M269">
            <v>0</v>
          </cell>
          <cell r="N269">
            <v>0</v>
          </cell>
          <cell r="O269">
            <v>0</v>
          </cell>
          <cell r="P269" t="str">
            <v/>
          </cell>
          <cell r="Q269" t="str">
            <v>95702</v>
          </cell>
          <cell r="R269" t="str">
            <v/>
          </cell>
          <cell r="S269" t="str">
            <v/>
          </cell>
          <cell r="T269" t="str">
            <v/>
          </cell>
          <cell r="U269" t="str">
            <v>7920</v>
          </cell>
          <cell r="V269" t="str">
            <v>ZGFT</v>
          </cell>
          <cell r="W269">
            <v>45752</v>
          </cell>
          <cell r="X269">
            <v>0.11</v>
          </cell>
          <cell r="Y269">
            <v>3.1950684000000003</v>
          </cell>
        </row>
        <row r="270">
          <cell r="A270" t="str">
            <v>95702-000150A000</v>
          </cell>
          <cell r="B270" t="str">
            <v>FG,P358B_ENC,Option Part_5V,8A0M16-BM</v>
          </cell>
          <cell r="C270" t="str">
            <v>CV01</v>
          </cell>
          <cell r="D270" t="str">
            <v>B28</v>
          </cell>
          <cell r="E270" t="str">
            <v/>
          </cell>
          <cell r="F270" t="str">
            <v>ZGFT</v>
          </cell>
          <cell r="G270" t="str">
            <v>OCS  95702</v>
          </cell>
          <cell r="H270">
            <v>0</v>
          </cell>
          <cell r="I270">
            <v>1000</v>
          </cell>
          <cell r="J270">
            <v>0</v>
          </cell>
          <cell r="K270">
            <v>406</v>
          </cell>
          <cell r="L270">
            <v>380.56</v>
          </cell>
          <cell r="M270">
            <v>0</v>
          </cell>
          <cell r="N270">
            <v>0</v>
          </cell>
          <cell r="O270">
            <v>0</v>
          </cell>
          <cell r="P270" t="str">
            <v/>
          </cell>
          <cell r="Q270" t="str">
            <v>95702</v>
          </cell>
          <cell r="R270" t="str">
            <v/>
          </cell>
          <cell r="S270" t="str">
            <v/>
          </cell>
          <cell r="T270" t="str">
            <v/>
          </cell>
          <cell r="U270" t="str">
            <v>7920</v>
          </cell>
          <cell r="V270" t="str">
            <v>ZGFT</v>
          </cell>
          <cell r="W270">
            <v>45752</v>
          </cell>
          <cell r="X270">
            <v>0.11</v>
          </cell>
          <cell r="Y270">
            <v>0.42242160000000006</v>
          </cell>
        </row>
        <row r="271">
          <cell r="A271" t="str">
            <v>95702-000160A000</v>
          </cell>
          <cell r="B271" t="str">
            <v>FG,S358A_ENC,Option Part_5V,8A0HZ7-CASE</v>
          </cell>
          <cell r="C271" t="str">
            <v>CV01</v>
          </cell>
          <cell r="D271" t="str">
            <v>B28</v>
          </cell>
          <cell r="E271" t="str">
            <v/>
          </cell>
          <cell r="F271" t="str">
            <v>ZGFT</v>
          </cell>
          <cell r="G271" t="str">
            <v>OCS  95702</v>
          </cell>
          <cell r="H271">
            <v>0</v>
          </cell>
          <cell r="I271">
            <v>1000</v>
          </cell>
          <cell r="J271">
            <v>0</v>
          </cell>
          <cell r="K271">
            <v>2623.09</v>
          </cell>
          <cell r="L271">
            <v>2292.86</v>
          </cell>
          <cell r="M271">
            <v>0</v>
          </cell>
          <cell r="N271">
            <v>0</v>
          </cell>
          <cell r="O271">
            <v>0</v>
          </cell>
          <cell r="P271" t="str">
            <v/>
          </cell>
          <cell r="Q271" t="str">
            <v>95702</v>
          </cell>
          <cell r="R271" t="str">
            <v/>
          </cell>
          <cell r="S271" t="str">
            <v/>
          </cell>
          <cell r="T271" t="str">
            <v/>
          </cell>
          <cell r="U271" t="str">
            <v>7920</v>
          </cell>
          <cell r="V271" t="str">
            <v>ZGFT</v>
          </cell>
          <cell r="W271">
            <v>45752</v>
          </cell>
          <cell r="X271">
            <v>0.11</v>
          </cell>
          <cell r="Y271">
            <v>2.5450746000000004</v>
          </cell>
        </row>
        <row r="272">
          <cell r="A272" t="str">
            <v>95702-000170A000</v>
          </cell>
          <cell r="B272" t="str">
            <v>FG,S358A_ENC,Option Part_5V,A0JRY-RP</v>
          </cell>
          <cell r="C272" t="str">
            <v>CV01</v>
          </cell>
          <cell r="D272" t="str">
            <v>B28</v>
          </cell>
          <cell r="E272" t="str">
            <v/>
          </cell>
          <cell r="F272" t="str">
            <v>ZGFT</v>
          </cell>
          <cell r="G272" t="str">
            <v>OCS  95702</v>
          </cell>
          <cell r="H272">
            <v>0</v>
          </cell>
          <cell r="I272">
            <v>1000</v>
          </cell>
          <cell r="J272">
            <v>0</v>
          </cell>
          <cell r="K272">
            <v>2621.2399999999998</v>
          </cell>
          <cell r="L272">
            <v>2349.2199999999998</v>
          </cell>
          <cell r="M272">
            <v>0</v>
          </cell>
          <cell r="N272">
            <v>0</v>
          </cell>
          <cell r="O272">
            <v>0</v>
          </cell>
          <cell r="P272" t="str">
            <v/>
          </cell>
          <cell r="Q272" t="str">
            <v>95702</v>
          </cell>
          <cell r="R272" t="str">
            <v/>
          </cell>
          <cell r="S272" t="str">
            <v/>
          </cell>
          <cell r="T272" t="str">
            <v/>
          </cell>
          <cell r="U272" t="str">
            <v>7920</v>
          </cell>
          <cell r="V272" t="str">
            <v>ZGFT</v>
          </cell>
          <cell r="W272">
            <v>45752</v>
          </cell>
          <cell r="X272">
            <v>0.11</v>
          </cell>
          <cell r="Y272">
            <v>2.6076342000000001</v>
          </cell>
        </row>
        <row r="273">
          <cell r="A273" t="str">
            <v>95702-000180A000</v>
          </cell>
          <cell r="B273" t="str">
            <v>FG,S358A_ENC,Option Part_5V,8A0JRZ-RP</v>
          </cell>
          <cell r="C273" t="str">
            <v>CV01</v>
          </cell>
          <cell r="D273" t="str">
            <v>B28</v>
          </cell>
          <cell r="E273" t="str">
            <v/>
          </cell>
          <cell r="F273" t="str">
            <v>ZGFT</v>
          </cell>
          <cell r="G273" t="str">
            <v>OCS  95702</v>
          </cell>
          <cell r="H273">
            <v>0</v>
          </cell>
          <cell r="I273">
            <v>1000</v>
          </cell>
          <cell r="J273">
            <v>0</v>
          </cell>
          <cell r="K273">
            <v>1888.62</v>
          </cell>
          <cell r="L273">
            <v>1682.71</v>
          </cell>
          <cell r="M273">
            <v>0</v>
          </cell>
          <cell r="N273">
            <v>0</v>
          </cell>
          <cell r="O273">
            <v>0</v>
          </cell>
          <cell r="P273" t="str">
            <v/>
          </cell>
          <cell r="Q273" t="str">
            <v>95702</v>
          </cell>
          <cell r="R273" t="str">
            <v/>
          </cell>
          <cell r="S273" t="str">
            <v/>
          </cell>
          <cell r="T273" t="str">
            <v/>
          </cell>
          <cell r="U273" t="str">
            <v>7920</v>
          </cell>
          <cell r="V273" t="str">
            <v>ZGFT</v>
          </cell>
          <cell r="W273">
            <v>45752</v>
          </cell>
          <cell r="X273">
            <v>0.11</v>
          </cell>
          <cell r="Y273">
            <v>1.8678081000000002</v>
          </cell>
        </row>
        <row r="274">
          <cell r="A274" t="str">
            <v>95702-000190A000</v>
          </cell>
          <cell r="B274" t="str">
            <v>FG,S358A_ENC,Option Part_5V,8A0L9U-AC</v>
          </cell>
          <cell r="C274" t="str">
            <v>CV01</v>
          </cell>
          <cell r="D274" t="str">
            <v>B28</v>
          </cell>
          <cell r="E274" t="str">
            <v/>
          </cell>
          <cell r="F274" t="str">
            <v>ZGFT</v>
          </cell>
          <cell r="G274" t="str">
            <v>OCS  95702</v>
          </cell>
          <cell r="H274">
            <v>0</v>
          </cell>
          <cell r="I274">
            <v>1000</v>
          </cell>
          <cell r="J274">
            <v>1327.08</v>
          </cell>
          <cell r="K274">
            <v>908.45</v>
          </cell>
          <cell r="L274">
            <v>874.32</v>
          </cell>
          <cell r="M274">
            <v>0</v>
          </cell>
          <cell r="N274">
            <v>2098.37</v>
          </cell>
          <cell r="O274">
            <v>2400</v>
          </cell>
          <cell r="P274" t="str">
            <v/>
          </cell>
          <cell r="Q274" t="str">
            <v>95702</v>
          </cell>
          <cell r="R274" t="str">
            <v/>
          </cell>
          <cell r="S274" t="str">
            <v/>
          </cell>
          <cell r="T274" t="str">
            <v/>
          </cell>
          <cell r="U274" t="str">
            <v>7920</v>
          </cell>
          <cell r="V274" t="str">
            <v>ZGFT</v>
          </cell>
          <cell r="W274">
            <v>45752</v>
          </cell>
          <cell r="X274">
            <v>0.11</v>
          </cell>
          <cell r="Y274">
            <v>0.97049520000000022</v>
          </cell>
        </row>
        <row r="275">
          <cell r="A275" t="str">
            <v>95702-000200A000</v>
          </cell>
          <cell r="B275" t="str">
            <v>FG,S358A_ENC,Option Part_5V,8A0L9V-AC</v>
          </cell>
          <cell r="C275" t="str">
            <v>CV01</v>
          </cell>
          <cell r="D275" t="str">
            <v>B28</v>
          </cell>
          <cell r="E275" t="str">
            <v/>
          </cell>
          <cell r="F275" t="str">
            <v>ZGFT</v>
          </cell>
          <cell r="G275" t="str">
            <v>OCS  95702</v>
          </cell>
          <cell r="H275">
            <v>0</v>
          </cell>
          <cell r="I275">
            <v>1000</v>
          </cell>
          <cell r="J275">
            <v>944.92</v>
          </cell>
          <cell r="K275">
            <v>908.45</v>
          </cell>
          <cell r="L275">
            <v>874.32</v>
          </cell>
          <cell r="M275">
            <v>0</v>
          </cell>
          <cell r="N275">
            <v>2098.37</v>
          </cell>
          <cell r="O275">
            <v>2400</v>
          </cell>
          <cell r="P275" t="str">
            <v/>
          </cell>
          <cell r="Q275" t="str">
            <v>95702</v>
          </cell>
          <cell r="R275" t="str">
            <v/>
          </cell>
          <cell r="S275" t="str">
            <v/>
          </cell>
          <cell r="T275" t="str">
            <v/>
          </cell>
          <cell r="U275" t="str">
            <v>7920</v>
          </cell>
          <cell r="V275" t="str">
            <v>ZGFT</v>
          </cell>
          <cell r="W275">
            <v>45752</v>
          </cell>
          <cell r="X275">
            <v>0.11</v>
          </cell>
          <cell r="Y275">
            <v>0.97049520000000022</v>
          </cell>
        </row>
        <row r="276">
          <cell r="A276" t="str">
            <v>95702-000210A000</v>
          </cell>
          <cell r="B276" t="str">
            <v>FG,S358A_ENC,Option Part_5V,8A0LEP-43</v>
          </cell>
          <cell r="C276" t="str">
            <v>CV01</v>
          </cell>
          <cell r="D276" t="str">
            <v>B28</v>
          </cell>
          <cell r="E276" t="str">
            <v/>
          </cell>
          <cell r="F276" t="str">
            <v>ZGFT</v>
          </cell>
          <cell r="G276" t="str">
            <v>OCS  95702</v>
          </cell>
          <cell r="H276">
            <v>0</v>
          </cell>
          <cell r="I276">
            <v>1000</v>
          </cell>
          <cell r="J276">
            <v>4442.42</v>
          </cell>
          <cell r="K276">
            <v>977.09</v>
          </cell>
          <cell r="L276">
            <v>901.79</v>
          </cell>
          <cell r="M276">
            <v>0</v>
          </cell>
          <cell r="N276">
            <v>1082.1500000000001</v>
          </cell>
          <cell r="O276">
            <v>1200</v>
          </cell>
          <cell r="P276" t="str">
            <v/>
          </cell>
          <cell r="Q276" t="str">
            <v>95702</v>
          </cell>
          <cell r="R276" t="str">
            <v/>
          </cell>
          <cell r="S276" t="str">
            <v/>
          </cell>
          <cell r="T276" t="str">
            <v/>
          </cell>
          <cell r="U276" t="str">
            <v>7920</v>
          </cell>
          <cell r="V276" t="str">
            <v>ZGFT</v>
          </cell>
          <cell r="W276">
            <v>45752</v>
          </cell>
          <cell r="X276">
            <v>0.11</v>
          </cell>
          <cell r="Y276">
            <v>1.0009869</v>
          </cell>
        </row>
        <row r="277">
          <cell r="A277" t="str">
            <v>95702-000220A000</v>
          </cell>
          <cell r="B277" t="str">
            <v>FG,S358A_ENC,Option Part_5V,8A0LEQ-43</v>
          </cell>
          <cell r="C277" t="str">
            <v>CV01</v>
          </cell>
          <cell r="D277" t="str">
            <v>B28</v>
          </cell>
          <cell r="E277" t="str">
            <v/>
          </cell>
          <cell r="F277" t="str">
            <v>ZGFT</v>
          </cell>
          <cell r="G277" t="str">
            <v>OCS  95702</v>
          </cell>
          <cell r="H277">
            <v>0</v>
          </cell>
          <cell r="I277">
            <v>1000</v>
          </cell>
          <cell r="J277">
            <v>2508.35</v>
          </cell>
          <cell r="K277">
            <v>977.09</v>
          </cell>
          <cell r="L277">
            <v>901.79</v>
          </cell>
          <cell r="M277">
            <v>0</v>
          </cell>
          <cell r="N277">
            <v>2164.3000000000002</v>
          </cell>
          <cell r="O277">
            <v>2400</v>
          </cell>
          <cell r="P277" t="str">
            <v/>
          </cell>
          <cell r="Q277" t="str">
            <v>95702</v>
          </cell>
          <cell r="R277" t="str">
            <v/>
          </cell>
          <cell r="S277" t="str">
            <v/>
          </cell>
          <cell r="T277" t="str">
            <v/>
          </cell>
          <cell r="U277" t="str">
            <v>7920</v>
          </cell>
          <cell r="V277" t="str">
            <v>ZGFT</v>
          </cell>
          <cell r="W277">
            <v>45752</v>
          </cell>
          <cell r="X277">
            <v>0.11</v>
          </cell>
          <cell r="Y277">
            <v>1.0009869</v>
          </cell>
        </row>
        <row r="278">
          <cell r="A278" t="str">
            <v>95702-000230A000</v>
          </cell>
          <cell r="B278" t="str">
            <v>FG,S358A_ENC,Option Part_5V,8A0MH9-RP-S2</v>
          </cell>
          <cell r="C278" t="str">
            <v>CV01</v>
          </cell>
          <cell r="D278" t="str">
            <v>B28</v>
          </cell>
          <cell r="E278" t="str">
            <v/>
          </cell>
          <cell r="F278" t="str">
            <v>ZGFT</v>
          </cell>
          <cell r="G278" t="str">
            <v>OCS  95702</v>
          </cell>
          <cell r="H278">
            <v>0</v>
          </cell>
          <cell r="I278">
            <v>1000</v>
          </cell>
          <cell r="J278">
            <v>1819.55</v>
          </cell>
          <cell r="K278">
            <v>1819.55</v>
          </cell>
          <cell r="L278">
            <v>1769.75</v>
          </cell>
          <cell r="M278">
            <v>0</v>
          </cell>
          <cell r="N278">
            <v>4459.7700000000004</v>
          </cell>
          <cell r="O278">
            <v>2520</v>
          </cell>
          <cell r="P278" t="str">
            <v/>
          </cell>
          <cell r="Q278" t="str">
            <v>95702</v>
          </cell>
          <cell r="R278" t="str">
            <v/>
          </cell>
          <cell r="S278" t="str">
            <v/>
          </cell>
          <cell r="T278" t="str">
            <v/>
          </cell>
          <cell r="U278" t="str">
            <v>7920</v>
          </cell>
          <cell r="V278" t="str">
            <v>ZGFT</v>
          </cell>
          <cell r="W278">
            <v>45752</v>
          </cell>
          <cell r="X278">
            <v>0.11</v>
          </cell>
          <cell r="Y278">
            <v>1.9644225000000002</v>
          </cell>
        </row>
        <row r="279">
          <cell r="A279" t="str">
            <v>95702-000240A000</v>
          </cell>
          <cell r="B279" t="str">
            <v>FG,S358A_ENC,Option Part_5V,8A0MHE-DUMMY</v>
          </cell>
          <cell r="C279" t="str">
            <v>CV01</v>
          </cell>
          <cell r="D279" t="str">
            <v>B28</v>
          </cell>
          <cell r="E279" t="str">
            <v/>
          </cell>
          <cell r="F279" t="str">
            <v>ZGFT</v>
          </cell>
          <cell r="G279" t="str">
            <v>OCS  95702</v>
          </cell>
          <cell r="H279">
            <v>0</v>
          </cell>
          <cell r="I279">
            <v>1000</v>
          </cell>
          <cell r="J279">
            <v>1031.4100000000001</v>
          </cell>
          <cell r="K279">
            <v>933.93</v>
          </cell>
          <cell r="L279">
            <v>877.35</v>
          </cell>
          <cell r="M279">
            <v>0</v>
          </cell>
          <cell r="N279">
            <v>4211.28</v>
          </cell>
          <cell r="O279">
            <v>4800</v>
          </cell>
          <cell r="P279" t="str">
            <v/>
          </cell>
          <cell r="Q279" t="str">
            <v>95702</v>
          </cell>
          <cell r="R279" t="str">
            <v/>
          </cell>
          <cell r="S279" t="str">
            <v/>
          </cell>
          <cell r="T279" t="str">
            <v/>
          </cell>
          <cell r="U279" t="str">
            <v>7920</v>
          </cell>
          <cell r="V279" t="str">
            <v>ZGFT</v>
          </cell>
          <cell r="W279">
            <v>45752</v>
          </cell>
          <cell r="X279">
            <v>0.11</v>
          </cell>
          <cell r="Y279">
            <v>0.97385850000000018</v>
          </cell>
        </row>
        <row r="280">
          <cell r="A280" t="str">
            <v>95702-000250A000</v>
          </cell>
          <cell r="B280" t="str">
            <v>FG,S358A_ENC,Option Part_5V,8A0HZ7-CASE</v>
          </cell>
          <cell r="C280" t="str">
            <v>CV01</v>
          </cell>
          <cell r="D280" t="str">
            <v>B28</v>
          </cell>
          <cell r="E280" t="str">
            <v/>
          </cell>
          <cell r="F280" t="str">
            <v>ZGFT</v>
          </cell>
          <cell r="G280" t="str">
            <v>OCS  95702</v>
          </cell>
          <cell r="H280">
            <v>0</v>
          </cell>
          <cell r="I280">
            <v>1000</v>
          </cell>
          <cell r="J280">
            <v>0</v>
          </cell>
          <cell r="K280">
            <v>2383.5700000000002</v>
          </cell>
          <cell r="L280">
            <v>2053.34</v>
          </cell>
          <cell r="M280">
            <v>0</v>
          </cell>
          <cell r="N280">
            <v>0</v>
          </cell>
          <cell r="O280">
            <v>0</v>
          </cell>
          <cell r="P280" t="str">
            <v/>
          </cell>
          <cell r="Q280" t="str">
            <v>95702</v>
          </cell>
          <cell r="R280" t="str">
            <v/>
          </cell>
          <cell r="S280" t="str">
            <v/>
          </cell>
          <cell r="T280" t="str">
            <v/>
          </cell>
          <cell r="U280" t="str">
            <v>7920</v>
          </cell>
          <cell r="V280" t="str">
            <v>ZGFT</v>
          </cell>
          <cell r="W280">
            <v>45752</v>
          </cell>
          <cell r="X280">
            <v>0.11</v>
          </cell>
          <cell r="Y280">
            <v>2.2792074000000002</v>
          </cell>
        </row>
        <row r="281">
          <cell r="A281" t="str">
            <v>95702-000260A000</v>
          </cell>
          <cell r="B281" t="str">
            <v>FG,S358A_ENC,Option Part_5V,8A0HZB-CASE</v>
          </cell>
          <cell r="C281" t="str">
            <v>CV01</v>
          </cell>
          <cell r="D281" t="str">
            <v>B28</v>
          </cell>
          <cell r="E281" t="str">
            <v/>
          </cell>
          <cell r="F281" t="str">
            <v>ZGFT</v>
          </cell>
          <cell r="G281" t="str">
            <v>OCS  95702</v>
          </cell>
          <cell r="H281">
            <v>0</v>
          </cell>
          <cell r="I281">
            <v>1000</v>
          </cell>
          <cell r="J281">
            <v>0</v>
          </cell>
          <cell r="K281">
            <v>1170.6400000000001</v>
          </cell>
          <cell r="L281">
            <v>1009.24</v>
          </cell>
          <cell r="M281">
            <v>0</v>
          </cell>
          <cell r="N281">
            <v>0</v>
          </cell>
          <cell r="O281">
            <v>0</v>
          </cell>
          <cell r="P281" t="str">
            <v/>
          </cell>
          <cell r="Q281" t="str">
            <v>95702</v>
          </cell>
          <cell r="R281" t="str">
            <v/>
          </cell>
          <cell r="S281" t="str">
            <v/>
          </cell>
          <cell r="T281" t="str">
            <v/>
          </cell>
          <cell r="U281" t="str">
            <v>7920</v>
          </cell>
          <cell r="V281" t="str">
            <v>ZGFT</v>
          </cell>
          <cell r="W281">
            <v>45752</v>
          </cell>
          <cell r="X281">
            <v>0.11</v>
          </cell>
          <cell r="Y281">
            <v>1.1202563999999999</v>
          </cell>
        </row>
        <row r="282">
          <cell r="A282" t="str">
            <v>95702-000270A000</v>
          </cell>
          <cell r="B282" t="str">
            <v>FG,S358A_ENC,Option Part_5V,8A0HZB-CASE</v>
          </cell>
          <cell r="C282" t="str">
            <v>CV01</v>
          </cell>
          <cell r="D282" t="str">
            <v>B28</v>
          </cell>
          <cell r="E282" t="str">
            <v/>
          </cell>
          <cell r="F282" t="str">
            <v>ZGFT</v>
          </cell>
          <cell r="G282" t="str">
            <v>OCS  95702</v>
          </cell>
          <cell r="H282">
            <v>0</v>
          </cell>
          <cell r="I282">
            <v>1000</v>
          </cell>
          <cell r="J282">
            <v>1320.91</v>
          </cell>
          <cell r="K282">
            <v>1410.33</v>
          </cell>
          <cell r="L282">
            <v>1248.93</v>
          </cell>
          <cell r="M282">
            <v>0</v>
          </cell>
          <cell r="N282">
            <v>1558.66</v>
          </cell>
          <cell r="O282">
            <v>1248</v>
          </cell>
          <cell r="P282" t="str">
            <v/>
          </cell>
          <cell r="Q282" t="str">
            <v>95702</v>
          </cell>
          <cell r="R282" t="str">
            <v/>
          </cell>
          <cell r="S282" t="str">
            <v/>
          </cell>
          <cell r="T282" t="str">
            <v/>
          </cell>
          <cell r="U282" t="str">
            <v>7920</v>
          </cell>
          <cell r="V282" t="str">
            <v>ZGFT</v>
          </cell>
          <cell r="W282">
            <v>45752</v>
          </cell>
          <cell r="X282">
            <v>0.11</v>
          </cell>
          <cell r="Y282">
            <v>1.3863123000000002</v>
          </cell>
        </row>
        <row r="283">
          <cell r="A283" t="str">
            <v>95702-000280A000</v>
          </cell>
          <cell r="B283" t="str">
            <v>FG,S358A_ENC,Option Part_5V,8A0JRY-RP</v>
          </cell>
          <cell r="C283" t="str">
            <v>CV01</v>
          </cell>
          <cell r="D283" t="str">
            <v>B28</v>
          </cell>
          <cell r="E283" t="str">
            <v/>
          </cell>
          <cell r="F283" t="str">
            <v>ZGFT</v>
          </cell>
          <cell r="G283" t="str">
            <v>OCS  95702</v>
          </cell>
          <cell r="H283">
            <v>0</v>
          </cell>
          <cell r="I283">
            <v>1000</v>
          </cell>
          <cell r="J283">
            <v>0</v>
          </cell>
          <cell r="K283">
            <v>2411.59</v>
          </cell>
          <cell r="L283">
            <v>2139.5700000000002</v>
          </cell>
          <cell r="M283">
            <v>0</v>
          </cell>
          <cell r="N283">
            <v>0</v>
          </cell>
          <cell r="O283">
            <v>0</v>
          </cell>
          <cell r="P283" t="str">
            <v/>
          </cell>
          <cell r="Q283" t="str">
            <v>95702</v>
          </cell>
          <cell r="R283" t="str">
            <v/>
          </cell>
          <cell r="S283" t="str">
            <v/>
          </cell>
          <cell r="T283" t="str">
            <v/>
          </cell>
          <cell r="U283" t="str">
            <v>7920</v>
          </cell>
          <cell r="V283" t="str">
            <v>ZGFT</v>
          </cell>
          <cell r="W283">
            <v>45752</v>
          </cell>
          <cell r="X283">
            <v>0.11</v>
          </cell>
          <cell r="Y283">
            <v>2.3749227000000004</v>
          </cell>
        </row>
        <row r="284">
          <cell r="A284" t="str">
            <v>95702-000290A000</v>
          </cell>
          <cell r="B284" t="str">
            <v>FG,S358A_ENC,Option Part_5V,8A0JRZ-RP</v>
          </cell>
          <cell r="C284" t="str">
            <v>CV01</v>
          </cell>
          <cell r="D284" t="str">
            <v>B28</v>
          </cell>
          <cell r="E284" t="str">
            <v/>
          </cell>
          <cell r="F284" t="str">
            <v>ZGFT</v>
          </cell>
          <cell r="G284" t="str">
            <v>OCS  95702</v>
          </cell>
          <cell r="H284">
            <v>0</v>
          </cell>
          <cell r="I284">
            <v>1000</v>
          </cell>
          <cell r="J284">
            <v>0</v>
          </cell>
          <cell r="K284">
            <v>1678.97</v>
          </cell>
          <cell r="L284">
            <v>1473.06</v>
          </cell>
          <cell r="M284">
            <v>0</v>
          </cell>
          <cell r="N284">
            <v>0</v>
          </cell>
          <cell r="O284">
            <v>0</v>
          </cell>
          <cell r="P284" t="str">
            <v/>
          </cell>
          <cell r="Q284" t="str">
            <v>95702</v>
          </cell>
          <cell r="R284" t="str">
            <v/>
          </cell>
          <cell r="S284" t="str">
            <v/>
          </cell>
          <cell r="T284" t="str">
            <v/>
          </cell>
          <cell r="U284" t="str">
            <v>7920</v>
          </cell>
          <cell r="V284" t="str">
            <v>ZGFT</v>
          </cell>
          <cell r="W284">
            <v>45752</v>
          </cell>
          <cell r="X284">
            <v>0.11</v>
          </cell>
          <cell r="Y284">
            <v>1.6350966000000002</v>
          </cell>
        </row>
        <row r="285">
          <cell r="A285" t="str">
            <v>95702-000300A000</v>
          </cell>
          <cell r="B285" t="str">
            <v>FG,S358A_ENC,Option Part_5V,8A0L9U-AC</v>
          </cell>
          <cell r="C285" t="str">
            <v>CV01</v>
          </cell>
          <cell r="D285" t="str">
            <v>B28</v>
          </cell>
          <cell r="E285" t="str">
            <v/>
          </cell>
          <cell r="F285" t="str">
            <v>ZGFT</v>
          </cell>
          <cell r="G285" t="str">
            <v>OCS  95702</v>
          </cell>
          <cell r="H285">
            <v>0</v>
          </cell>
          <cell r="I285">
            <v>1000</v>
          </cell>
          <cell r="J285">
            <v>0</v>
          </cell>
          <cell r="K285">
            <v>876.59</v>
          </cell>
          <cell r="L285">
            <v>842.46</v>
          </cell>
          <cell r="M285">
            <v>0</v>
          </cell>
          <cell r="N285">
            <v>0</v>
          </cell>
          <cell r="O285">
            <v>0</v>
          </cell>
          <cell r="P285" t="str">
            <v/>
          </cell>
          <cell r="Q285" t="str">
            <v>95702</v>
          </cell>
          <cell r="R285" t="str">
            <v/>
          </cell>
          <cell r="S285" t="str">
            <v/>
          </cell>
          <cell r="T285" t="str">
            <v/>
          </cell>
          <cell r="U285" t="str">
            <v>7920</v>
          </cell>
          <cell r="V285" t="str">
            <v>ZGFT</v>
          </cell>
          <cell r="W285">
            <v>45752</v>
          </cell>
          <cell r="X285">
            <v>0.11</v>
          </cell>
          <cell r="Y285">
            <v>0.93513060000000003</v>
          </cell>
        </row>
        <row r="286">
          <cell r="A286" t="str">
            <v>95702-000310A000</v>
          </cell>
          <cell r="B286" t="str">
            <v>FG,S358A_ENC,Option Part_5V,8A0L9V-AC</v>
          </cell>
          <cell r="C286" t="str">
            <v>CV01</v>
          </cell>
          <cell r="D286" t="str">
            <v>B28</v>
          </cell>
          <cell r="E286" t="str">
            <v/>
          </cell>
          <cell r="F286" t="str">
            <v>ZGFT</v>
          </cell>
          <cell r="G286" t="str">
            <v>OCS  95702</v>
          </cell>
          <cell r="H286">
            <v>0</v>
          </cell>
          <cell r="I286">
            <v>1000</v>
          </cell>
          <cell r="J286">
            <v>0</v>
          </cell>
          <cell r="K286">
            <v>876.59</v>
          </cell>
          <cell r="L286">
            <v>842.46</v>
          </cell>
          <cell r="M286">
            <v>0</v>
          </cell>
          <cell r="N286">
            <v>0</v>
          </cell>
          <cell r="O286">
            <v>0</v>
          </cell>
          <cell r="P286" t="str">
            <v/>
          </cell>
          <cell r="Q286" t="str">
            <v>95702</v>
          </cell>
          <cell r="R286" t="str">
            <v/>
          </cell>
          <cell r="S286" t="str">
            <v/>
          </cell>
          <cell r="T286" t="str">
            <v/>
          </cell>
          <cell r="U286" t="str">
            <v>7920</v>
          </cell>
          <cell r="V286" t="str">
            <v>ZGFT</v>
          </cell>
          <cell r="W286">
            <v>45752</v>
          </cell>
          <cell r="X286">
            <v>0.11</v>
          </cell>
          <cell r="Y286">
            <v>0.93513060000000003</v>
          </cell>
        </row>
        <row r="287">
          <cell r="A287" t="str">
            <v>95702-000320A000</v>
          </cell>
          <cell r="B287" t="str">
            <v>FG,S358A_ENC,Option Part_5V,8A0LEP-43</v>
          </cell>
          <cell r="C287" t="str">
            <v>CV01</v>
          </cell>
          <cell r="D287" t="str">
            <v>B28</v>
          </cell>
          <cell r="E287" t="str">
            <v/>
          </cell>
          <cell r="F287" t="str">
            <v>ZGFT</v>
          </cell>
          <cell r="G287" t="str">
            <v>OCS  95702</v>
          </cell>
          <cell r="H287">
            <v>0</v>
          </cell>
          <cell r="I287">
            <v>1000</v>
          </cell>
          <cell r="J287">
            <v>0</v>
          </cell>
          <cell r="K287">
            <v>922.58</v>
          </cell>
          <cell r="L287">
            <v>847.28</v>
          </cell>
          <cell r="M287">
            <v>0</v>
          </cell>
          <cell r="N287">
            <v>0</v>
          </cell>
          <cell r="O287">
            <v>0</v>
          </cell>
          <cell r="P287" t="str">
            <v/>
          </cell>
          <cell r="Q287" t="str">
            <v>95702</v>
          </cell>
          <cell r="R287" t="str">
            <v/>
          </cell>
          <cell r="S287" t="str">
            <v/>
          </cell>
          <cell r="T287" t="str">
            <v/>
          </cell>
          <cell r="U287" t="str">
            <v>7920</v>
          </cell>
          <cell r="V287" t="str">
            <v>ZGFT</v>
          </cell>
          <cell r="W287">
            <v>45752</v>
          </cell>
          <cell r="X287">
            <v>0.11</v>
          </cell>
          <cell r="Y287">
            <v>0.94048080000000001</v>
          </cell>
        </row>
        <row r="288">
          <cell r="A288" t="str">
            <v>95702-000330A000</v>
          </cell>
          <cell r="B288" t="str">
            <v>FG,S358A_ENC,Option Part_5V,8A0LEQ-43</v>
          </cell>
          <cell r="C288" t="str">
            <v>CV01</v>
          </cell>
          <cell r="D288" t="str">
            <v>B28</v>
          </cell>
          <cell r="E288" t="str">
            <v/>
          </cell>
          <cell r="F288" t="str">
            <v>ZGFT</v>
          </cell>
          <cell r="G288" t="str">
            <v>OCS  95702</v>
          </cell>
          <cell r="H288">
            <v>0</v>
          </cell>
          <cell r="I288">
            <v>1000</v>
          </cell>
          <cell r="J288">
            <v>0</v>
          </cell>
          <cell r="K288">
            <v>922.58</v>
          </cell>
          <cell r="L288">
            <v>847.28</v>
          </cell>
          <cell r="M288">
            <v>0</v>
          </cell>
          <cell r="N288">
            <v>0</v>
          </cell>
          <cell r="O288">
            <v>0</v>
          </cell>
          <cell r="P288" t="str">
            <v/>
          </cell>
          <cell r="Q288" t="str">
            <v>95702</v>
          </cell>
          <cell r="R288" t="str">
            <v/>
          </cell>
          <cell r="S288" t="str">
            <v/>
          </cell>
          <cell r="T288" t="str">
            <v/>
          </cell>
          <cell r="U288" t="str">
            <v>7920</v>
          </cell>
          <cell r="V288" t="str">
            <v>ZGFT</v>
          </cell>
          <cell r="W288">
            <v>45752</v>
          </cell>
          <cell r="X288">
            <v>0.11</v>
          </cell>
          <cell r="Y288">
            <v>0.94048080000000001</v>
          </cell>
        </row>
        <row r="289">
          <cell r="A289" t="str">
            <v>95702-000340A000</v>
          </cell>
          <cell r="B289" t="str">
            <v>FG,S358A_ENC,Option Part_5V,8A0MH9-RP-S2</v>
          </cell>
          <cell r="C289" t="str">
            <v>CV01</v>
          </cell>
          <cell r="D289" t="str">
            <v>B28</v>
          </cell>
          <cell r="E289" t="str">
            <v/>
          </cell>
          <cell r="F289" t="str">
            <v>ZGFT</v>
          </cell>
          <cell r="G289" t="str">
            <v>OCS  95702</v>
          </cell>
          <cell r="H289">
            <v>0</v>
          </cell>
          <cell r="I289">
            <v>1000</v>
          </cell>
          <cell r="J289">
            <v>0</v>
          </cell>
          <cell r="K289">
            <v>1787.49</v>
          </cell>
          <cell r="L289">
            <v>1737.69</v>
          </cell>
          <cell r="M289">
            <v>0</v>
          </cell>
          <cell r="N289">
            <v>0</v>
          </cell>
          <cell r="O289">
            <v>0</v>
          </cell>
          <cell r="P289" t="str">
            <v/>
          </cell>
          <cell r="Q289" t="str">
            <v>95702</v>
          </cell>
          <cell r="R289" t="str">
            <v/>
          </cell>
          <cell r="S289" t="str">
            <v/>
          </cell>
          <cell r="T289" t="str">
            <v/>
          </cell>
          <cell r="U289" t="str">
            <v>7920</v>
          </cell>
          <cell r="V289" t="str">
            <v>ZGFT</v>
          </cell>
          <cell r="W289">
            <v>45752</v>
          </cell>
          <cell r="X289">
            <v>0.11</v>
          </cell>
          <cell r="Y289">
            <v>1.9288359000000002</v>
          </cell>
        </row>
        <row r="290">
          <cell r="A290" t="str">
            <v>95702-000350A000</v>
          </cell>
          <cell r="B290" t="str">
            <v>FG,S358A_ENC,Option Part_5V,8A0MHE-DUMMY</v>
          </cell>
          <cell r="C290" t="str">
            <v>CV01</v>
          </cell>
          <cell r="D290" t="str">
            <v>B28</v>
          </cell>
          <cell r="E290" t="str">
            <v/>
          </cell>
          <cell r="F290" t="str">
            <v>ZGFT</v>
          </cell>
          <cell r="G290" t="str">
            <v>OCS  95702</v>
          </cell>
          <cell r="H290">
            <v>0</v>
          </cell>
          <cell r="I290">
            <v>1000</v>
          </cell>
          <cell r="J290">
            <v>0</v>
          </cell>
          <cell r="K290">
            <v>902.39</v>
          </cell>
          <cell r="L290">
            <v>845.81</v>
          </cell>
          <cell r="M290">
            <v>0</v>
          </cell>
          <cell r="N290">
            <v>0</v>
          </cell>
          <cell r="O290">
            <v>0</v>
          </cell>
          <cell r="P290" t="str">
            <v/>
          </cell>
          <cell r="Q290" t="str">
            <v>95702</v>
          </cell>
          <cell r="R290" t="str">
            <v/>
          </cell>
          <cell r="S290" t="str">
            <v/>
          </cell>
          <cell r="T290" t="str">
            <v/>
          </cell>
          <cell r="U290" t="str">
            <v>7920</v>
          </cell>
          <cell r="V290" t="str">
            <v>ZGFT</v>
          </cell>
          <cell r="W290">
            <v>45752</v>
          </cell>
          <cell r="X290">
            <v>0.11</v>
          </cell>
          <cell r="Y290">
            <v>0.93884909999999999</v>
          </cell>
        </row>
        <row r="291">
          <cell r="A291" t="str">
            <v>95702-000360A000</v>
          </cell>
          <cell r="B291" t="str">
            <v>FG,S359A_ENC,Option Part_5V,8A0Z4G-CASE</v>
          </cell>
          <cell r="C291" t="str">
            <v>CV01</v>
          </cell>
          <cell r="D291" t="str">
            <v>B28</v>
          </cell>
          <cell r="E291" t="str">
            <v/>
          </cell>
          <cell r="F291" t="str">
            <v>ZGFT</v>
          </cell>
          <cell r="G291" t="str">
            <v>OCS  95702</v>
          </cell>
          <cell r="H291">
            <v>0</v>
          </cell>
          <cell r="I291">
            <v>1000</v>
          </cell>
          <cell r="J291">
            <v>0</v>
          </cell>
          <cell r="K291">
            <v>5641.18</v>
          </cell>
          <cell r="L291">
            <v>4703.7299999999996</v>
          </cell>
          <cell r="M291">
            <v>0</v>
          </cell>
          <cell r="N291">
            <v>0</v>
          </cell>
          <cell r="O291">
            <v>0</v>
          </cell>
          <cell r="P291" t="str">
            <v/>
          </cell>
          <cell r="Q291" t="str">
            <v>95702</v>
          </cell>
          <cell r="R291" t="str">
            <v/>
          </cell>
          <cell r="S291" t="str">
            <v/>
          </cell>
          <cell r="T291" t="str">
            <v/>
          </cell>
          <cell r="U291" t="str">
            <v>7920</v>
          </cell>
          <cell r="V291" t="str">
            <v>ZGFT</v>
          </cell>
          <cell r="W291">
            <v>45752</v>
          </cell>
          <cell r="X291">
            <v>0.11</v>
          </cell>
          <cell r="Y291">
            <v>5.2211403000000001</v>
          </cell>
        </row>
        <row r="292">
          <cell r="A292" t="str">
            <v>95702-000370A000</v>
          </cell>
          <cell r="B292" t="str">
            <v>FG,S359A_ENC,Option Part_5V,8A0Z5G-BRAC</v>
          </cell>
          <cell r="C292" t="str">
            <v>CV01</v>
          </cell>
          <cell r="D292" t="str">
            <v>B28</v>
          </cell>
          <cell r="E292" t="str">
            <v/>
          </cell>
          <cell r="F292" t="str">
            <v>ZGFT</v>
          </cell>
          <cell r="G292" t="str">
            <v>OCS  95702</v>
          </cell>
          <cell r="H292">
            <v>0</v>
          </cell>
          <cell r="I292">
            <v>1000</v>
          </cell>
          <cell r="J292">
            <v>0</v>
          </cell>
          <cell r="K292">
            <v>1981.22</v>
          </cell>
          <cell r="L292">
            <v>1703.49</v>
          </cell>
          <cell r="M292">
            <v>0</v>
          </cell>
          <cell r="N292">
            <v>0</v>
          </cell>
          <cell r="O292">
            <v>0</v>
          </cell>
          <cell r="P292" t="str">
            <v/>
          </cell>
          <cell r="Q292" t="str">
            <v>95702</v>
          </cell>
          <cell r="R292" t="str">
            <v/>
          </cell>
          <cell r="S292" t="str">
            <v/>
          </cell>
          <cell r="T292" t="str">
            <v/>
          </cell>
          <cell r="U292" t="str">
            <v>7920</v>
          </cell>
          <cell r="V292" t="str">
            <v>ZGFT</v>
          </cell>
          <cell r="W292">
            <v>45752</v>
          </cell>
          <cell r="X292">
            <v>0.11</v>
          </cell>
          <cell r="Y292">
            <v>1.8908739000000001</v>
          </cell>
        </row>
        <row r="293">
          <cell r="A293" t="str">
            <v>95702-000380A000</v>
          </cell>
          <cell r="B293" t="str">
            <v>FG,S359A_ENC,Option Part_5V,8A0Z4E-RP48</v>
          </cell>
          <cell r="C293" t="str">
            <v>CV01</v>
          </cell>
          <cell r="D293" t="str">
            <v>B28</v>
          </cell>
          <cell r="E293" t="str">
            <v/>
          </cell>
          <cell r="F293" t="str">
            <v>ZGFT</v>
          </cell>
          <cell r="G293" t="str">
            <v>OCS  95702</v>
          </cell>
          <cell r="H293">
            <v>0</v>
          </cell>
          <cell r="I293">
            <v>1000</v>
          </cell>
          <cell r="J293">
            <v>0</v>
          </cell>
          <cell r="K293">
            <v>2504.0100000000002</v>
          </cell>
          <cell r="L293">
            <v>2262.59</v>
          </cell>
          <cell r="M293">
            <v>0</v>
          </cell>
          <cell r="N293">
            <v>0</v>
          </cell>
          <cell r="O293">
            <v>0</v>
          </cell>
          <cell r="P293" t="str">
            <v/>
          </cell>
          <cell r="Q293" t="str">
            <v>95702</v>
          </cell>
          <cell r="R293" t="str">
            <v/>
          </cell>
          <cell r="S293" t="str">
            <v/>
          </cell>
          <cell r="T293" t="str">
            <v/>
          </cell>
          <cell r="U293" t="str">
            <v>7920</v>
          </cell>
          <cell r="V293" t="str">
            <v>ZGFT</v>
          </cell>
          <cell r="W293">
            <v>45752</v>
          </cell>
          <cell r="X293">
            <v>0.11</v>
          </cell>
          <cell r="Y293">
            <v>2.5114749000000005</v>
          </cell>
        </row>
        <row r="294">
          <cell r="A294" t="str">
            <v>95702-000390A000</v>
          </cell>
          <cell r="B294" t="str">
            <v>FG,S359A_ENC,Option Part_5V,8A0Z4G-CASE</v>
          </cell>
          <cell r="C294" t="str">
            <v>CV01</v>
          </cell>
          <cell r="D294" t="str">
            <v>B28</v>
          </cell>
          <cell r="E294" t="str">
            <v/>
          </cell>
          <cell r="F294" t="str">
            <v>ZGFT</v>
          </cell>
          <cell r="G294" t="str">
            <v>OCS  95702</v>
          </cell>
          <cell r="H294">
            <v>0</v>
          </cell>
          <cell r="I294">
            <v>1000</v>
          </cell>
          <cell r="J294">
            <v>0</v>
          </cell>
          <cell r="K294">
            <v>5315.44</v>
          </cell>
          <cell r="L294">
            <v>4377.99</v>
          </cell>
          <cell r="M294">
            <v>0</v>
          </cell>
          <cell r="N294">
            <v>0</v>
          </cell>
          <cell r="O294">
            <v>0</v>
          </cell>
          <cell r="P294" t="str">
            <v/>
          </cell>
          <cell r="Q294" t="str">
            <v>95702</v>
          </cell>
          <cell r="R294" t="str">
            <v/>
          </cell>
          <cell r="S294" t="str">
            <v/>
          </cell>
          <cell r="T294" t="str">
            <v/>
          </cell>
          <cell r="U294" t="str">
            <v>7920</v>
          </cell>
          <cell r="V294" t="str">
            <v>ZGFT</v>
          </cell>
          <cell r="W294">
            <v>45752</v>
          </cell>
          <cell r="X294">
            <v>0.11</v>
          </cell>
          <cell r="Y294">
            <v>4.8595689000000002</v>
          </cell>
        </row>
        <row r="295">
          <cell r="A295" t="str">
            <v>95702-000400A000</v>
          </cell>
          <cell r="B295" t="str">
            <v>FG,S359A_ENC,Option Part_5V,8A0Z5G-BRAC</v>
          </cell>
          <cell r="C295" t="str">
            <v>CV01</v>
          </cell>
          <cell r="D295" t="str">
            <v>B28</v>
          </cell>
          <cell r="E295" t="str">
            <v/>
          </cell>
          <cell r="F295" t="str">
            <v>ZGFT</v>
          </cell>
          <cell r="G295" t="str">
            <v>OCS  95702</v>
          </cell>
          <cell r="H295">
            <v>0</v>
          </cell>
          <cell r="I295">
            <v>1000</v>
          </cell>
          <cell r="J295">
            <v>0</v>
          </cell>
          <cell r="K295">
            <v>1771.57</v>
          </cell>
          <cell r="L295">
            <v>1493.84</v>
          </cell>
          <cell r="M295">
            <v>0</v>
          </cell>
          <cell r="N295">
            <v>0</v>
          </cell>
          <cell r="O295">
            <v>0</v>
          </cell>
          <cell r="P295" t="str">
            <v/>
          </cell>
          <cell r="Q295" t="str">
            <v>95702</v>
          </cell>
          <cell r="R295" t="str">
            <v/>
          </cell>
          <cell r="S295" t="str">
            <v/>
          </cell>
          <cell r="T295" t="str">
            <v/>
          </cell>
          <cell r="U295" t="str">
            <v>7920</v>
          </cell>
          <cell r="V295" t="str">
            <v>ZGFT</v>
          </cell>
          <cell r="W295">
            <v>45752</v>
          </cell>
          <cell r="X295">
            <v>0.11</v>
          </cell>
          <cell r="Y295">
            <v>1.6581623999999999</v>
          </cell>
        </row>
        <row r="296">
          <cell r="A296" t="str">
            <v>95702-000410A000</v>
          </cell>
          <cell r="B296" t="str">
            <v>FG,S359A_ENC,Option Part_5V,8A0Z4E-RP48</v>
          </cell>
          <cell r="C296" t="str">
            <v>CV01</v>
          </cell>
          <cell r="D296" t="str">
            <v>B28</v>
          </cell>
          <cell r="E296" t="str">
            <v/>
          </cell>
          <cell r="F296" t="str">
            <v>ZGFT</v>
          </cell>
          <cell r="G296" t="str">
            <v>OCS  95702</v>
          </cell>
          <cell r="H296">
            <v>0</v>
          </cell>
          <cell r="I296">
            <v>1000</v>
          </cell>
          <cell r="J296">
            <v>0</v>
          </cell>
          <cell r="K296">
            <v>2294.36</v>
          </cell>
          <cell r="L296">
            <v>2052.94</v>
          </cell>
          <cell r="M296">
            <v>0</v>
          </cell>
          <cell r="N296">
            <v>0</v>
          </cell>
          <cell r="O296">
            <v>0</v>
          </cell>
          <cell r="P296" t="str">
            <v/>
          </cell>
          <cell r="Q296" t="str">
            <v>95702</v>
          </cell>
          <cell r="R296" t="str">
            <v/>
          </cell>
          <cell r="S296" t="str">
            <v/>
          </cell>
          <cell r="T296" t="str">
            <v/>
          </cell>
          <cell r="U296" t="str">
            <v>7920</v>
          </cell>
          <cell r="V296" t="str">
            <v>ZGFT</v>
          </cell>
          <cell r="W296">
            <v>45752</v>
          </cell>
          <cell r="X296">
            <v>0.11</v>
          </cell>
          <cell r="Y296">
            <v>2.2787634000000003</v>
          </cell>
        </row>
        <row r="297">
          <cell r="A297" t="str">
            <v>95702-000420A000</v>
          </cell>
          <cell r="B297" t="str">
            <v>FG,P358A_ENC,Option Part_5V,8A0ZNR-CASE</v>
          </cell>
          <cell r="C297" t="str">
            <v>CV01</v>
          </cell>
          <cell r="D297" t="str">
            <v>B28</v>
          </cell>
          <cell r="E297" t="str">
            <v/>
          </cell>
          <cell r="F297" t="str">
            <v>ZGFT</v>
          </cell>
          <cell r="G297" t="str">
            <v>OCS  95702</v>
          </cell>
          <cell r="H297">
            <v>0</v>
          </cell>
          <cell r="I297">
            <v>1000</v>
          </cell>
          <cell r="J297">
            <v>0</v>
          </cell>
          <cell r="K297">
            <v>2618.79</v>
          </cell>
          <cell r="L297">
            <v>2344.58</v>
          </cell>
          <cell r="M297">
            <v>0</v>
          </cell>
          <cell r="N297">
            <v>0</v>
          </cell>
          <cell r="O297">
            <v>0</v>
          </cell>
          <cell r="P297" t="str">
            <v/>
          </cell>
          <cell r="Q297" t="str">
            <v>95702</v>
          </cell>
          <cell r="R297" t="str">
            <v/>
          </cell>
          <cell r="S297" t="str">
            <v/>
          </cell>
          <cell r="T297" t="str">
            <v/>
          </cell>
          <cell r="U297" t="str">
            <v>7920</v>
          </cell>
          <cell r="V297" t="str">
            <v>ZGFT</v>
          </cell>
          <cell r="W297">
            <v>45752</v>
          </cell>
          <cell r="X297">
            <v>0.11</v>
          </cell>
          <cell r="Y297">
            <v>2.6024838000000003</v>
          </cell>
        </row>
        <row r="298">
          <cell r="A298" t="str">
            <v>95702-000430A000</v>
          </cell>
          <cell r="B298" t="str">
            <v>FG,P358A_ENC,Option Part_5V,8A0ZNK-CASE</v>
          </cell>
          <cell r="C298" t="str">
            <v>CV01</v>
          </cell>
          <cell r="D298" t="str">
            <v>B28</v>
          </cell>
          <cell r="E298" t="str">
            <v/>
          </cell>
          <cell r="F298" t="str">
            <v>ZGFT</v>
          </cell>
          <cell r="G298" t="str">
            <v>OCS  95702</v>
          </cell>
          <cell r="H298">
            <v>0</v>
          </cell>
          <cell r="I298">
            <v>1000</v>
          </cell>
          <cell r="J298">
            <v>0</v>
          </cell>
          <cell r="K298">
            <v>3704.44</v>
          </cell>
          <cell r="L298">
            <v>3227.26</v>
          </cell>
          <cell r="M298">
            <v>0</v>
          </cell>
          <cell r="N298">
            <v>0</v>
          </cell>
          <cell r="O298">
            <v>0</v>
          </cell>
          <cell r="P298" t="str">
            <v/>
          </cell>
          <cell r="Q298" t="str">
            <v>95702</v>
          </cell>
          <cell r="R298" t="str">
            <v/>
          </cell>
          <cell r="S298" t="str">
            <v/>
          </cell>
          <cell r="T298" t="str">
            <v/>
          </cell>
          <cell r="U298" t="str">
            <v>7920</v>
          </cell>
          <cell r="V298" t="str">
            <v>ZGFT</v>
          </cell>
          <cell r="W298">
            <v>45752</v>
          </cell>
          <cell r="X298">
            <v>0.11</v>
          </cell>
          <cell r="Y298">
            <v>3.5822586000000007</v>
          </cell>
        </row>
        <row r="299">
          <cell r="A299" t="str">
            <v>95702-000440A000</v>
          </cell>
          <cell r="B299" t="str">
            <v>FG,P358A_ENC,Option Part_5V,8A0ZNR-CASE</v>
          </cell>
          <cell r="C299" t="str">
            <v>CV01</v>
          </cell>
          <cell r="D299" t="str">
            <v>B28</v>
          </cell>
          <cell r="E299" t="str">
            <v/>
          </cell>
          <cell r="F299" t="str">
            <v>ZGFT</v>
          </cell>
          <cell r="G299" t="str">
            <v>OCS  95702</v>
          </cell>
          <cell r="H299">
            <v>0</v>
          </cell>
          <cell r="I299">
            <v>1000</v>
          </cell>
          <cell r="J299">
            <v>0</v>
          </cell>
          <cell r="K299">
            <v>3059</v>
          </cell>
          <cell r="L299">
            <v>2744.91</v>
          </cell>
          <cell r="M299">
            <v>0</v>
          </cell>
          <cell r="N299">
            <v>0</v>
          </cell>
          <cell r="O299">
            <v>0</v>
          </cell>
          <cell r="P299" t="str">
            <v/>
          </cell>
          <cell r="Q299" t="str">
            <v>95702</v>
          </cell>
          <cell r="R299" t="str">
            <v/>
          </cell>
          <cell r="S299" t="str">
            <v/>
          </cell>
          <cell r="T299" t="str">
            <v/>
          </cell>
          <cell r="U299" t="str">
            <v>7920</v>
          </cell>
          <cell r="V299" t="str">
            <v>ZGFT</v>
          </cell>
          <cell r="W299">
            <v>45752</v>
          </cell>
          <cell r="X299">
            <v>0.11</v>
          </cell>
          <cell r="Y299">
            <v>3.0468501000000003</v>
          </cell>
        </row>
        <row r="300">
          <cell r="A300" t="str">
            <v>95702-000450A000</v>
          </cell>
          <cell r="B300" t="str">
            <v>FG,P358A_ENC,Option Part_5V,8A0ZNK-CASE</v>
          </cell>
          <cell r="C300" t="str">
            <v>CV01</v>
          </cell>
          <cell r="D300" t="str">
            <v>B28</v>
          </cell>
          <cell r="E300" t="str">
            <v/>
          </cell>
          <cell r="F300" t="str">
            <v>ZGFT</v>
          </cell>
          <cell r="G300" t="str">
            <v>OCS  95702</v>
          </cell>
          <cell r="H300">
            <v>0</v>
          </cell>
          <cell r="I300">
            <v>1000</v>
          </cell>
          <cell r="J300">
            <v>0</v>
          </cell>
          <cell r="K300">
            <v>4136.83</v>
          </cell>
          <cell r="L300">
            <v>3636.44</v>
          </cell>
          <cell r="M300">
            <v>0</v>
          </cell>
          <cell r="N300">
            <v>0</v>
          </cell>
          <cell r="O300">
            <v>0</v>
          </cell>
          <cell r="P300" t="str">
            <v/>
          </cell>
          <cell r="Q300" t="str">
            <v>95702</v>
          </cell>
          <cell r="R300" t="str">
            <v/>
          </cell>
          <cell r="S300" t="str">
            <v/>
          </cell>
          <cell r="T300" t="str">
            <v/>
          </cell>
          <cell r="U300" t="str">
            <v>7920</v>
          </cell>
          <cell r="V300" t="str">
            <v>ZGFT</v>
          </cell>
          <cell r="W300">
            <v>45752</v>
          </cell>
          <cell r="X300">
            <v>0.11</v>
          </cell>
          <cell r="Y300">
            <v>4.0364484000000003</v>
          </cell>
        </row>
        <row r="301">
          <cell r="A301" t="str">
            <v>95702-000650A000</v>
          </cell>
          <cell r="B301" t="str">
            <v>FG,P358A_ENC,Option Part_5V,8A0LED-CASE</v>
          </cell>
          <cell r="C301" t="str">
            <v>CV01</v>
          </cell>
          <cell r="D301" t="str">
            <v>B28</v>
          </cell>
          <cell r="E301" t="str">
            <v/>
          </cell>
          <cell r="F301" t="str">
            <v>ZGFT</v>
          </cell>
          <cell r="G301" t="str">
            <v>OCS  95702</v>
          </cell>
          <cell r="H301">
            <v>0</v>
          </cell>
          <cell r="I301">
            <v>1000</v>
          </cell>
          <cell r="J301">
            <v>0</v>
          </cell>
          <cell r="K301">
            <v>3106.29</v>
          </cell>
          <cell r="L301">
            <v>2773.97</v>
          </cell>
          <cell r="M301">
            <v>0</v>
          </cell>
          <cell r="N301">
            <v>0</v>
          </cell>
          <cell r="O301">
            <v>0</v>
          </cell>
          <cell r="P301" t="str">
            <v/>
          </cell>
          <cell r="Q301" t="str">
            <v>95702</v>
          </cell>
          <cell r="R301" t="str">
            <v/>
          </cell>
          <cell r="S301" t="str">
            <v/>
          </cell>
          <cell r="T301" t="str">
            <v/>
          </cell>
          <cell r="U301" t="str">
            <v>7920</v>
          </cell>
          <cell r="V301" t="str">
            <v>ZGFT</v>
          </cell>
          <cell r="W301">
            <v>45752</v>
          </cell>
          <cell r="X301">
            <v>0.11</v>
          </cell>
          <cell r="Y301">
            <v>3.0791067000000001</v>
          </cell>
        </row>
        <row r="302">
          <cell r="A302" t="str">
            <v>95702-000660A000</v>
          </cell>
          <cell r="B302" t="str">
            <v>FG,P358A_ENC,Option Part_5V,8A0LE8-CASE</v>
          </cell>
          <cell r="C302" t="str">
            <v>CV01</v>
          </cell>
          <cell r="D302" t="str">
            <v>B28</v>
          </cell>
          <cell r="E302" t="str">
            <v/>
          </cell>
          <cell r="F302" t="str">
            <v>ZGFT</v>
          </cell>
          <cell r="G302" t="str">
            <v>OCS  95702</v>
          </cell>
          <cell r="H302">
            <v>0</v>
          </cell>
          <cell r="I302">
            <v>1000</v>
          </cell>
          <cell r="J302">
            <v>0</v>
          </cell>
          <cell r="K302">
            <v>4210.1400000000003</v>
          </cell>
          <cell r="L302">
            <v>3691.34</v>
          </cell>
          <cell r="M302">
            <v>0</v>
          </cell>
          <cell r="N302">
            <v>0</v>
          </cell>
          <cell r="O302">
            <v>0</v>
          </cell>
          <cell r="P302" t="str">
            <v/>
          </cell>
          <cell r="Q302" t="str">
            <v>95702</v>
          </cell>
          <cell r="R302" t="str">
            <v/>
          </cell>
          <cell r="S302" t="str">
            <v/>
          </cell>
          <cell r="T302" t="str">
            <v/>
          </cell>
          <cell r="U302" t="str">
            <v>7920</v>
          </cell>
          <cell r="V302" t="str">
            <v>ZGFT</v>
          </cell>
          <cell r="W302">
            <v>45752</v>
          </cell>
          <cell r="X302">
            <v>0.11</v>
          </cell>
          <cell r="Y302">
            <v>4.0973874000000006</v>
          </cell>
        </row>
        <row r="303">
          <cell r="A303" t="str">
            <v>95702-000670A000</v>
          </cell>
          <cell r="B303" t="str">
            <v>FG,P358A_ENC,Option Part_5V,8A0ZNR-CASE</v>
          </cell>
          <cell r="C303" t="str">
            <v>CV01</v>
          </cell>
          <cell r="D303" t="str">
            <v>B28</v>
          </cell>
          <cell r="E303" t="str">
            <v/>
          </cell>
          <cell r="F303" t="str">
            <v>ZGFT</v>
          </cell>
          <cell r="G303" t="str">
            <v>OCS  95702</v>
          </cell>
          <cell r="H303">
            <v>0</v>
          </cell>
          <cell r="I303">
            <v>1000</v>
          </cell>
          <cell r="J303">
            <v>0</v>
          </cell>
          <cell r="K303">
            <v>3056.98</v>
          </cell>
          <cell r="L303">
            <v>2742.97</v>
          </cell>
          <cell r="M303">
            <v>0</v>
          </cell>
          <cell r="N303">
            <v>0</v>
          </cell>
          <cell r="O303">
            <v>0</v>
          </cell>
          <cell r="P303" t="str">
            <v/>
          </cell>
          <cell r="Q303" t="str">
            <v>95702</v>
          </cell>
          <cell r="R303" t="str">
            <v/>
          </cell>
          <cell r="S303" t="str">
            <v/>
          </cell>
          <cell r="T303" t="str">
            <v/>
          </cell>
          <cell r="U303" t="str">
            <v>7920</v>
          </cell>
          <cell r="V303" t="str">
            <v>ZGFT</v>
          </cell>
          <cell r="W303">
            <v>45752</v>
          </cell>
          <cell r="X303">
            <v>0.11</v>
          </cell>
          <cell r="Y303">
            <v>3.0446966999999998</v>
          </cell>
        </row>
        <row r="304">
          <cell r="A304" t="str">
            <v>95702-000680A000</v>
          </cell>
          <cell r="B304" t="str">
            <v>FG,P358A_ENC,Option Part_5V,8A0ZNK-CASE</v>
          </cell>
          <cell r="C304" t="str">
            <v>CV01</v>
          </cell>
          <cell r="D304" t="str">
            <v>B28</v>
          </cell>
          <cell r="E304" t="str">
            <v/>
          </cell>
          <cell r="F304" t="str">
            <v>ZGFT</v>
          </cell>
          <cell r="G304" t="str">
            <v>OCS  95702</v>
          </cell>
          <cell r="H304">
            <v>0</v>
          </cell>
          <cell r="I304">
            <v>1000</v>
          </cell>
          <cell r="J304">
            <v>0</v>
          </cell>
          <cell r="K304">
            <v>4134.8100000000004</v>
          </cell>
          <cell r="L304">
            <v>3634.5</v>
          </cell>
          <cell r="M304">
            <v>0</v>
          </cell>
          <cell r="N304">
            <v>0</v>
          </cell>
          <cell r="O304">
            <v>0</v>
          </cell>
          <cell r="P304" t="str">
            <v/>
          </cell>
          <cell r="Q304" t="str">
            <v>95702</v>
          </cell>
          <cell r="R304" t="str">
            <v/>
          </cell>
          <cell r="S304" t="str">
            <v/>
          </cell>
          <cell r="T304" t="str">
            <v/>
          </cell>
          <cell r="U304" t="str">
            <v>7920</v>
          </cell>
          <cell r="V304" t="str">
            <v>ZGFT</v>
          </cell>
          <cell r="W304">
            <v>45752</v>
          </cell>
          <cell r="X304">
            <v>0.11</v>
          </cell>
          <cell r="Y304">
            <v>4.0342950000000002</v>
          </cell>
        </row>
        <row r="305">
          <cell r="A305" t="str">
            <v>95702-000700A000</v>
          </cell>
          <cell r="B305" t="str">
            <v>FG,P898A_ENC,Option Part_5V,RoHS2,(HF)</v>
          </cell>
          <cell r="C305" t="str">
            <v>CV01</v>
          </cell>
          <cell r="D305" t="str">
            <v>B28</v>
          </cell>
          <cell r="E305" t="str">
            <v/>
          </cell>
          <cell r="F305" t="str">
            <v>ZGFT</v>
          </cell>
          <cell r="G305" t="str">
            <v>OCS  95702</v>
          </cell>
          <cell r="H305">
            <v>0</v>
          </cell>
          <cell r="I305">
            <v>1000</v>
          </cell>
          <cell r="J305">
            <v>2151.2600000000002</v>
          </cell>
          <cell r="K305">
            <v>2270.33</v>
          </cell>
          <cell r="L305">
            <v>1997.8</v>
          </cell>
          <cell r="M305">
            <v>0</v>
          </cell>
          <cell r="N305">
            <v>4794.72</v>
          </cell>
          <cell r="O305">
            <v>2400</v>
          </cell>
          <cell r="P305" t="str">
            <v/>
          </cell>
          <cell r="Q305" t="str">
            <v>95702</v>
          </cell>
          <cell r="R305" t="str">
            <v/>
          </cell>
          <cell r="S305" t="str">
            <v/>
          </cell>
          <cell r="T305" t="str">
            <v/>
          </cell>
          <cell r="U305" t="str">
            <v>7920</v>
          </cell>
          <cell r="V305" t="str">
            <v>ZGFT</v>
          </cell>
          <cell r="W305">
            <v>45752</v>
          </cell>
          <cell r="X305">
            <v>0.11</v>
          </cell>
          <cell r="Y305">
            <v>2.2175580000000004</v>
          </cell>
        </row>
        <row r="306">
          <cell r="A306" t="str">
            <v>95702-000710A000</v>
          </cell>
          <cell r="B306" t="str">
            <v>FG,P898B_ENC,Option Part_5V,RoHS2,(HF)</v>
          </cell>
          <cell r="C306" t="str">
            <v>CV01</v>
          </cell>
          <cell r="D306" t="str">
            <v>B28</v>
          </cell>
          <cell r="E306" t="str">
            <v/>
          </cell>
          <cell r="F306" t="str">
            <v>ZGFT</v>
          </cell>
          <cell r="G306" t="str">
            <v>OCS  95702</v>
          </cell>
          <cell r="H306">
            <v>0</v>
          </cell>
          <cell r="I306">
            <v>1000</v>
          </cell>
          <cell r="J306">
            <v>667.22</v>
          </cell>
          <cell r="K306">
            <v>909.45</v>
          </cell>
          <cell r="L306">
            <v>746.39</v>
          </cell>
          <cell r="M306">
            <v>0</v>
          </cell>
          <cell r="N306">
            <v>7738.57</v>
          </cell>
          <cell r="O306">
            <v>10368</v>
          </cell>
          <cell r="P306" t="str">
            <v/>
          </cell>
          <cell r="Q306" t="str">
            <v>95702</v>
          </cell>
          <cell r="R306" t="str">
            <v/>
          </cell>
          <cell r="S306" t="str">
            <v/>
          </cell>
          <cell r="T306" t="str">
            <v/>
          </cell>
          <cell r="U306" t="str">
            <v>7920</v>
          </cell>
          <cell r="V306" t="str">
            <v>ZGFT</v>
          </cell>
          <cell r="W306">
            <v>45752</v>
          </cell>
          <cell r="X306">
            <v>0.11</v>
          </cell>
          <cell r="Y306">
            <v>0.82849290000000009</v>
          </cell>
        </row>
        <row r="307">
          <cell r="A307" t="str">
            <v>95702-000720A000</v>
          </cell>
          <cell r="B307" t="str">
            <v>FG,S358A_ENC,Option Part_5V,8A0HZ7-CASE</v>
          </cell>
          <cell r="C307" t="str">
            <v>CV01</v>
          </cell>
          <cell r="D307" t="str">
            <v>B28</v>
          </cell>
          <cell r="E307" t="str">
            <v/>
          </cell>
          <cell r="F307" t="str">
            <v>ZGFT</v>
          </cell>
          <cell r="G307" t="str">
            <v>OCS  95702</v>
          </cell>
          <cell r="H307">
            <v>0</v>
          </cell>
          <cell r="I307">
            <v>1000</v>
          </cell>
          <cell r="J307">
            <v>0</v>
          </cell>
          <cell r="K307">
            <v>2624.1</v>
          </cell>
          <cell r="L307">
            <v>2293.87</v>
          </cell>
          <cell r="M307">
            <v>0</v>
          </cell>
          <cell r="N307">
            <v>0</v>
          </cell>
          <cell r="O307">
            <v>0</v>
          </cell>
          <cell r="P307" t="str">
            <v/>
          </cell>
          <cell r="Q307" t="str">
            <v>95702</v>
          </cell>
          <cell r="R307" t="str">
            <v/>
          </cell>
          <cell r="S307" t="str">
            <v/>
          </cell>
          <cell r="T307" t="str">
            <v/>
          </cell>
          <cell r="U307" t="str">
            <v>7920</v>
          </cell>
          <cell r="V307" t="str">
            <v>ZGFT</v>
          </cell>
          <cell r="W307">
            <v>45752</v>
          </cell>
          <cell r="X307">
            <v>0.11</v>
          </cell>
          <cell r="Y307">
            <v>2.5461957000000002</v>
          </cell>
        </row>
        <row r="308">
          <cell r="A308" t="str">
            <v>95702-000730A000</v>
          </cell>
          <cell r="B308" t="str">
            <v>FG,S358A_ENC,Option Part_5V,8A0HZB-CASE</v>
          </cell>
          <cell r="C308" t="str">
            <v>CV01</v>
          </cell>
          <cell r="D308" t="str">
            <v>B28</v>
          </cell>
          <cell r="E308" t="str">
            <v/>
          </cell>
          <cell r="F308" t="str">
            <v>ZGFT</v>
          </cell>
          <cell r="G308" t="str">
            <v>OCS  95702</v>
          </cell>
          <cell r="H308">
            <v>0</v>
          </cell>
          <cell r="I308">
            <v>1000</v>
          </cell>
          <cell r="J308">
            <v>1337.55</v>
          </cell>
          <cell r="K308">
            <v>1411.34</v>
          </cell>
          <cell r="L308">
            <v>1249.94</v>
          </cell>
          <cell r="M308">
            <v>0</v>
          </cell>
          <cell r="N308">
            <v>4289.79</v>
          </cell>
          <cell r="O308">
            <v>3432</v>
          </cell>
          <cell r="P308" t="str">
            <v/>
          </cell>
          <cell r="Q308" t="str">
            <v>95702</v>
          </cell>
          <cell r="R308" t="str">
            <v/>
          </cell>
          <cell r="S308" t="str">
            <v/>
          </cell>
          <cell r="T308" t="str">
            <v/>
          </cell>
          <cell r="U308" t="str">
            <v>7920</v>
          </cell>
          <cell r="V308" t="str">
            <v>ZGFT</v>
          </cell>
          <cell r="W308">
            <v>45752</v>
          </cell>
          <cell r="X308">
            <v>0.11</v>
          </cell>
          <cell r="Y308">
            <v>1.3874334000000001</v>
          </cell>
        </row>
        <row r="309">
          <cell r="A309" t="str">
            <v>95702-000740A000</v>
          </cell>
          <cell r="B309" t="str">
            <v>FG,S359A_ENC,Option Part_5V,8A0Z4G-CASE</v>
          </cell>
          <cell r="C309" t="str">
            <v>CV01</v>
          </cell>
          <cell r="D309" t="str">
            <v>B28</v>
          </cell>
          <cell r="E309" t="str">
            <v/>
          </cell>
          <cell r="F309" t="str">
            <v>ZGFT</v>
          </cell>
          <cell r="G309" t="str">
            <v>OCS  95702</v>
          </cell>
          <cell r="H309">
            <v>0</v>
          </cell>
          <cell r="I309">
            <v>1000</v>
          </cell>
          <cell r="J309">
            <v>0</v>
          </cell>
          <cell r="K309">
            <v>5642.82</v>
          </cell>
          <cell r="L309">
            <v>4705.37</v>
          </cell>
          <cell r="M309">
            <v>0</v>
          </cell>
          <cell r="N309">
            <v>0</v>
          </cell>
          <cell r="O309">
            <v>0</v>
          </cell>
          <cell r="P309" t="str">
            <v/>
          </cell>
          <cell r="Q309" t="str">
            <v>95702</v>
          </cell>
          <cell r="R309" t="str">
            <v/>
          </cell>
          <cell r="S309" t="str">
            <v/>
          </cell>
          <cell r="T309" t="str">
            <v/>
          </cell>
          <cell r="U309" t="str">
            <v>7920</v>
          </cell>
          <cell r="V309" t="str">
            <v>ZGFT</v>
          </cell>
          <cell r="W309">
            <v>45752</v>
          </cell>
          <cell r="X309">
            <v>0.11</v>
          </cell>
          <cell r="Y309">
            <v>5.2229607000000007</v>
          </cell>
        </row>
        <row r="310">
          <cell r="A310" t="str">
            <v>95702-000750A000</v>
          </cell>
          <cell r="B310" t="str">
            <v>FG,S359A_ENC,Option Part_5V,8A0Z4E-RP48</v>
          </cell>
          <cell r="C310" t="str">
            <v>CV01</v>
          </cell>
          <cell r="D310" t="str">
            <v>B28</v>
          </cell>
          <cell r="E310" t="str">
            <v/>
          </cell>
          <cell r="F310" t="str">
            <v>ZGFT</v>
          </cell>
          <cell r="G310" t="str">
            <v>OCS  95702</v>
          </cell>
          <cell r="H310">
            <v>0</v>
          </cell>
          <cell r="I310">
            <v>1000</v>
          </cell>
          <cell r="J310">
            <v>0</v>
          </cell>
          <cell r="K310">
            <v>2505.02</v>
          </cell>
          <cell r="L310">
            <v>2263.6</v>
          </cell>
          <cell r="M310">
            <v>0</v>
          </cell>
          <cell r="N310">
            <v>0</v>
          </cell>
          <cell r="O310">
            <v>0</v>
          </cell>
          <cell r="P310" t="str">
            <v/>
          </cell>
          <cell r="Q310" t="str">
            <v>95702</v>
          </cell>
          <cell r="R310" t="str">
            <v/>
          </cell>
          <cell r="S310" t="str">
            <v/>
          </cell>
          <cell r="T310" t="str">
            <v/>
          </cell>
          <cell r="U310" t="str">
            <v>7920</v>
          </cell>
          <cell r="V310" t="str">
            <v>ZGFT</v>
          </cell>
          <cell r="W310">
            <v>45752</v>
          </cell>
          <cell r="X310">
            <v>0.11</v>
          </cell>
          <cell r="Y310">
            <v>2.5125959999999998</v>
          </cell>
        </row>
        <row r="311">
          <cell r="A311" t="str">
            <v>95702-000760A000</v>
          </cell>
          <cell r="B311" t="str">
            <v>FG,S358A_ENC,Option Part_5V,8A0JRY-RP</v>
          </cell>
          <cell r="C311" t="str">
            <v>CV01</v>
          </cell>
          <cell r="D311" t="str">
            <v>B28</v>
          </cell>
          <cell r="E311" t="str">
            <v/>
          </cell>
          <cell r="F311" t="str">
            <v>ZGFT</v>
          </cell>
          <cell r="G311" t="str">
            <v>OCS  95702</v>
          </cell>
          <cell r="H311">
            <v>0</v>
          </cell>
          <cell r="I311">
            <v>1000</v>
          </cell>
          <cell r="J311">
            <v>0</v>
          </cell>
          <cell r="K311">
            <v>2622.25</v>
          </cell>
          <cell r="L311">
            <v>2350.23</v>
          </cell>
          <cell r="M311">
            <v>0</v>
          </cell>
          <cell r="N311">
            <v>0</v>
          </cell>
          <cell r="O311">
            <v>0</v>
          </cell>
          <cell r="P311" t="str">
            <v/>
          </cell>
          <cell r="Q311" t="str">
            <v>95702</v>
          </cell>
          <cell r="R311" t="str">
            <v/>
          </cell>
          <cell r="S311" t="str">
            <v/>
          </cell>
          <cell r="T311" t="str">
            <v/>
          </cell>
          <cell r="U311" t="str">
            <v>7920</v>
          </cell>
          <cell r="V311" t="str">
            <v>ZGFT</v>
          </cell>
          <cell r="W311">
            <v>45752</v>
          </cell>
          <cell r="X311">
            <v>0.11</v>
          </cell>
          <cell r="Y311">
            <v>2.6087552999999999</v>
          </cell>
        </row>
        <row r="312">
          <cell r="A312" t="str">
            <v>95702-000770A000</v>
          </cell>
          <cell r="B312" t="str">
            <v>FG,S359A_ENC,Option Part_5V,8A0Z5G-BRAC</v>
          </cell>
          <cell r="C312" t="str">
            <v>CV01</v>
          </cell>
          <cell r="D312" t="str">
            <v>B28</v>
          </cell>
          <cell r="E312" t="str">
            <v/>
          </cell>
          <cell r="F312" t="str">
            <v>ZGFT</v>
          </cell>
          <cell r="G312" t="str">
            <v>OCS  95702</v>
          </cell>
          <cell r="H312">
            <v>0</v>
          </cell>
          <cell r="I312">
            <v>1000</v>
          </cell>
          <cell r="J312">
            <v>0</v>
          </cell>
          <cell r="K312">
            <v>1982.23</v>
          </cell>
          <cell r="L312">
            <v>1704.5</v>
          </cell>
          <cell r="M312">
            <v>0</v>
          </cell>
          <cell r="N312">
            <v>0</v>
          </cell>
          <cell r="O312">
            <v>0</v>
          </cell>
          <cell r="P312" t="str">
            <v/>
          </cell>
          <cell r="Q312" t="str">
            <v>95702</v>
          </cell>
          <cell r="R312" t="str">
            <v/>
          </cell>
          <cell r="S312" t="str">
            <v/>
          </cell>
          <cell r="T312" t="str">
            <v/>
          </cell>
          <cell r="U312" t="str">
            <v>7920</v>
          </cell>
          <cell r="V312" t="str">
            <v>ZGFT</v>
          </cell>
          <cell r="W312">
            <v>45752</v>
          </cell>
          <cell r="X312">
            <v>0.11</v>
          </cell>
          <cell r="Y312">
            <v>1.8919950000000001</v>
          </cell>
        </row>
        <row r="313">
          <cell r="A313" t="str">
            <v>95702-000780A000</v>
          </cell>
          <cell r="B313" t="str">
            <v>FG,S358A_ENC,Option Part_5V,8A0L9V-AC</v>
          </cell>
          <cell r="C313" t="str">
            <v>CV01</v>
          </cell>
          <cell r="D313" t="str">
            <v>B28</v>
          </cell>
          <cell r="E313" t="str">
            <v/>
          </cell>
          <cell r="F313" t="str">
            <v>ZGFT</v>
          </cell>
          <cell r="G313" t="str">
            <v>OCS  95702</v>
          </cell>
          <cell r="H313">
            <v>0</v>
          </cell>
          <cell r="I313">
            <v>1000</v>
          </cell>
          <cell r="J313">
            <v>874.54</v>
          </cell>
          <cell r="K313">
            <v>908.67</v>
          </cell>
          <cell r="L313">
            <v>874.54</v>
          </cell>
          <cell r="M313">
            <v>0</v>
          </cell>
          <cell r="N313">
            <v>0</v>
          </cell>
          <cell r="O313">
            <v>0</v>
          </cell>
          <cell r="P313" t="str">
            <v/>
          </cell>
          <cell r="Q313" t="str">
            <v>95702</v>
          </cell>
          <cell r="R313" t="str">
            <v/>
          </cell>
          <cell r="S313" t="str">
            <v/>
          </cell>
          <cell r="T313" t="str">
            <v/>
          </cell>
          <cell r="U313" t="str">
            <v>7920</v>
          </cell>
          <cell r="V313" t="str">
            <v>ZGFT</v>
          </cell>
          <cell r="W313">
            <v>45752</v>
          </cell>
          <cell r="X313">
            <v>0.11</v>
          </cell>
          <cell r="Y313">
            <v>0.97073940000000003</v>
          </cell>
        </row>
        <row r="314">
          <cell r="A314" t="str">
            <v>95702-000790A000</v>
          </cell>
          <cell r="B314" t="str">
            <v>FG,S358A_ENC,Option Part_5V,8A0LEP-43</v>
          </cell>
          <cell r="C314" t="str">
            <v>CV01</v>
          </cell>
          <cell r="D314" t="str">
            <v>B28</v>
          </cell>
          <cell r="E314" t="str">
            <v/>
          </cell>
          <cell r="F314" t="str">
            <v>ZGFT</v>
          </cell>
          <cell r="G314" t="str">
            <v>OCS  95702</v>
          </cell>
          <cell r="H314">
            <v>0</v>
          </cell>
          <cell r="I314">
            <v>1000</v>
          </cell>
          <cell r="J314">
            <v>2644.16</v>
          </cell>
          <cell r="K314">
            <v>977.53</v>
          </cell>
          <cell r="L314">
            <v>902.23</v>
          </cell>
          <cell r="M314">
            <v>0</v>
          </cell>
          <cell r="N314">
            <v>2165.35</v>
          </cell>
          <cell r="O314">
            <v>2400</v>
          </cell>
          <cell r="P314" t="str">
            <v/>
          </cell>
          <cell r="Q314" t="str">
            <v>95702</v>
          </cell>
          <cell r="R314" t="str">
            <v/>
          </cell>
          <cell r="S314" t="str">
            <v/>
          </cell>
          <cell r="T314" t="str">
            <v/>
          </cell>
          <cell r="U314" t="str">
            <v>7920</v>
          </cell>
          <cell r="V314" t="str">
            <v>ZGFT</v>
          </cell>
          <cell r="W314">
            <v>45752</v>
          </cell>
          <cell r="X314">
            <v>0.11</v>
          </cell>
          <cell r="Y314">
            <v>1.0014753000000001</v>
          </cell>
        </row>
        <row r="315">
          <cell r="A315" t="str">
            <v>95702-000800A000</v>
          </cell>
          <cell r="B315" t="str">
            <v>FG,S358A_ENC,Option Part_5V,8A0LEQ-43</v>
          </cell>
          <cell r="C315" t="str">
            <v>CV01</v>
          </cell>
          <cell r="D315" t="str">
            <v>B28</v>
          </cell>
          <cell r="E315" t="str">
            <v/>
          </cell>
          <cell r="F315" t="str">
            <v>ZGFT</v>
          </cell>
          <cell r="G315" t="str">
            <v>OCS  95702</v>
          </cell>
          <cell r="H315">
            <v>0</v>
          </cell>
          <cell r="I315">
            <v>1000</v>
          </cell>
          <cell r="J315">
            <v>1779.89</v>
          </cell>
          <cell r="K315">
            <v>977.53</v>
          </cell>
          <cell r="L315">
            <v>902.23</v>
          </cell>
          <cell r="M315">
            <v>0</v>
          </cell>
          <cell r="N315">
            <v>3248.03</v>
          </cell>
          <cell r="O315">
            <v>3600</v>
          </cell>
          <cell r="P315" t="str">
            <v/>
          </cell>
          <cell r="Q315" t="str">
            <v>95702</v>
          </cell>
          <cell r="R315" t="str">
            <v/>
          </cell>
          <cell r="S315" t="str">
            <v/>
          </cell>
          <cell r="T315" t="str">
            <v/>
          </cell>
          <cell r="U315" t="str">
            <v>7920</v>
          </cell>
          <cell r="V315" t="str">
            <v>ZGFT</v>
          </cell>
          <cell r="W315">
            <v>45752</v>
          </cell>
          <cell r="X315">
            <v>0.11</v>
          </cell>
          <cell r="Y315">
            <v>1.0014753000000001</v>
          </cell>
        </row>
        <row r="316">
          <cell r="A316" t="str">
            <v>95702-000810A000</v>
          </cell>
          <cell r="B316" t="str">
            <v>FG,S358A_ENC,Option Part_5V,8A0MH9-RP-S2</v>
          </cell>
          <cell r="C316" t="str">
            <v>CV01</v>
          </cell>
          <cell r="D316" t="str">
            <v>B28</v>
          </cell>
          <cell r="E316" t="str">
            <v/>
          </cell>
          <cell r="F316" t="str">
            <v>ZGFT</v>
          </cell>
          <cell r="G316" t="str">
            <v>OCS  95702</v>
          </cell>
          <cell r="H316">
            <v>0</v>
          </cell>
          <cell r="I316">
            <v>1000</v>
          </cell>
          <cell r="J316">
            <v>1820.39</v>
          </cell>
          <cell r="K316">
            <v>1819.76</v>
          </cell>
          <cell r="L316">
            <v>1769.96</v>
          </cell>
          <cell r="M316">
            <v>0</v>
          </cell>
          <cell r="N316">
            <v>4460.3</v>
          </cell>
          <cell r="O316">
            <v>2520</v>
          </cell>
          <cell r="P316" t="str">
            <v/>
          </cell>
          <cell r="Q316" t="str">
            <v>95702</v>
          </cell>
          <cell r="R316" t="str">
            <v/>
          </cell>
          <cell r="S316" t="str">
            <v/>
          </cell>
          <cell r="T316" t="str">
            <v/>
          </cell>
          <cell r="U316" t="str">
            <v>7920</v>
          </cell>
          <cell r="V316" t="str">
            <v>ZGFT</v>
          </cell>
          <cell r="W316">
            <v>45752</v>
          </cell>
          <cell r="X316">
            <v>0.11</v>
          </cell>
          <cell r="Y316">
            <v>1.9646556000000002</v>
          </cell>
        </row>
        <row r="317">
          <cell r="A317" t="str">
            <v>95702-000820A000</v>
          </cell>
          <cell r="B317" t="str">
            <v>FG,S358A_ENC,Option Part_5V,8A0MHE-DUMMY</v>
          </cell>
          <cell r="C317" t="str">
            <v>CV01</v>
          </cell>
          <cell r="D317" t="str">
            <v>B28</v>
          </cell>
          <cell r="E317" t="str">
            <v/>
          </cell>
          <cell r="F317" t="str">
            <v>ZGFT</v>
          </cell>
          <cell r="G317" t="str">
            <v>OCS  95702</v>
          </cell>
          <cell r="H317">
            <v>0</v>
          </cell>
          <cell r="I317">
            <v>1000</v>
          </cell>
          <cell r="J317">
            <v>908.79</v>
          </cell>
          <cell r="K317">
            <v>934.15</v>
          </cell>
          <cell r="L317">
            <v>877.57</v>
          </cell>
          <cell r="M317">
            <v>0</v>
          </cell>
          <cell r="N317">
            <v>2106.17</v>
          </cell>
          <cell r="O317">
            <v>2400</v>
          </cell>
          <cell r="P317" t="str">
            <v/>
          </cell>
          <cell r="Q317" t="str">
            <v>95702</v>
          </cell>
          <cell r="R317" t="str">
            <v/>
          </cell>
          <cell r="S317" t="str">
            <v/>
          </cell>
          <cell r="T317" t="str">
            <v/>
          </cell>
          <cell r="U317" t="str">
            <v>7920</v>
          </cell>
          <cell r="V317" t="str">
            <v>ZGFT</v>
          </cell>
          <cell r="W317">
            <v>45752</v>
          </cell>
          <cell r="X317">
            <v>0.11</v>
          </cell>
          <cell r="Y317">
            <v>0.97410270000000021</v>
          </cell>
        </row>
        <row r="318">
          <cell r="A318" t="str">
            <v>95702-000830A000</v>
          </cell>
          <cell r="B318" t="str">
            <v>FG,S358A_ENC,Option Part_5V,8A0JRZ-RP</v>
          </cell>
          <cell r="C318" t="str">
            <v>CV01</v>
          </cell>
          <cell r="D318" t="str">
            <v>B28</v>
          </cell>
          <cell r="E318" t="str">
            <v/>
          </cell>
          <cell r="F318" t="str">
            <v>ZGFT</v>
          </cell>
          <cell r="G318" t="str">
            <v>OCS  95702</v>
          </cell>
          <cell r="H318">
            <v>0</v>
          </cell>
          <cell r="I318">
            <v>1000</v>
          </cell>
          <cell r="J318">
            <v>0</v>
          </cell>
          <cell r="K318">
            <v>1889.63</v>
          </cell>
          <cell r="L318">
            <v>1683.72</v>
          </cell>
          <cell r="M318">
            <v>0</v>
          </cell>
          <cell r="N318">
            <v>0</v>
          </cell>
          <cell r="O318">
            <v>0</v>
          </cell>
          <cell r="P318" t="str">
            <v/>
          </cell>
          <cell r="Q318" t="str">
            <v>95702</v>
          </cell>
          <cell r="R318" t="str">
            <v/>
          </cell>
          <cell r="S318" t="str">
            <v/>
          </cell>
          <cell r="T318" t="str">
            <v/>
          </cell>
          <cell r="U318" t="str">
            <v>7920</v>
          </cell>
          <cell r="V318" t="str">
            <v>ZGFT</v>
          </cell>
          <cell r="W318">
            <v>45752</v>
          </cell>
          <cell r="X318">
            <v>0.11</v>
          </cell>
          <cell r="Y318">
            <v>1.8689292000000002</v>
          </cell>
        </row>
        <row r="319">
          <cell r="A319" t="str">
            <v>95702-000840A000</v>
          </cell>
          <cell r="B319" t="str">
            <v>FG,S358A_ENC,Option Part_5V,8A0L9U-AC</v>
          </cell>
          <cell r="C319" t="str">
            <v>CV01</v>
          </cell>
          <cell r="D319" t="str">
            <v>B28</v>
          </cell>
          <cell r="E319" t="str">
            <v/>
          </cell>
          <cell r="F319" t="str">
            <v>ZGFT</v>
          </cell>
          <cell r="G319" t="str">
            <v>OCS  95702</v>
          </cell>
          <cell r="H319">
            <v>0</v>
          </cell>
          <cell r="I319">
            <v>1000</v>
          </cell>
          <cell r="J319">
            <v>874.54</v>
          </cell>
          <cell r="K319">
            <v>908.67</v>
          </cell>
          <cell r="L319">
            <v>874.54</v>
          </cell>
          <cell r="M319">
            <v>0</v>
          </cell>
          <cell r="N319">
            <v>2098.9</v>
          </cell>
          <cell r="O319">
            <v>2400</v>
          </cell>
          <cell r="P319" t="str">
            <v/>
          </cell>
          <cell r="Q319" t="str">
            <v>95702</v>
          </cell>
          <cell r="R319" t="str">
            <v/>
          </cell>
          <cell r="S319" t="str">
            <v/>
          </cell>
          <cell r="T319" t="str">
            <v/>
          </cell>
          <cell r="U319" t="str">
            <v>7920</v>
          </cell>
          <cell r="V319" t="str">
            <v>ZGFT</v>
          </cell>
          <cell r="W319">
            <v>45752</v>
          </cell>
          <cell r="X319">
            <v>0.11</v>
          </cell>
          <cell r="Y319">
            <v>0.97073940000000003</v>
          </cell>
        </row>
        <row r="320">
          <cell r="A320" t="str">
            <v>95702-000850A000</v>
          </cell>
          <cell r="B320" t="str">
            <v>FG,S359A_ENC,Option Part_5V,8A13EW-CASE</v>
          </cell>
          <cell r="C320" t="str">
            <v>CV01</v>
          </cell>
          <cell r="D320" t="str">
            <v>B28</v>
          </cell>
          <cell r="E320" t="str">
            <v/>
          </cell>
          <cell r="F320" t="str">
            <v>ZGFT</v>
          </cell>
          <cell r="G320" t="str">
            <v>OCS  95702</v>
          </cell>
          <cell r="H320">
            <v>0</v>
          </cell>
          <cell r="I320">
            <v>1000</v>
          </cell>
          <cell r="J320">
            <v>0</v>
          </cell>
          <cell r="K320">
            <v>5793.68</v>
          </cell>
          <cell r="L320">
            <v>4854.25</v>
          </cell>
          <cell r="M320">
            <v>0</v>
          </cell>
          <cell r="N320">
            <v>0</v>
          </cell>
          <cell r="O320">
            <v>0</v>
          </cell>
          <cell r="P320" t="str">
            <v/>
          </cell>
          <cell r="Q320" t="str">
            <v>95702</v>
          </cell>
          <cell r="R320" t="str">
            <v/>
          </cell>
          <cell r="S320" t="str">
            <v/>
          </cell>
          <cell r="T320" t="str">
            <v/>
          </cell>
          <cell r="U320" t="str">
            <v>7920</v>
          </cell>
          <cell r="V320" t="str">
            <v>ZGFT</v>
          </cell>
          <cell r="W320">
            <v>45752</v>
          </cell>
          <cell r="X320">
            <v>0.11</v>
          </cell>
          <cell r="Y320">
            <v>5.3882175000000005</v>
          </cell>
        </row>
        <row r="321">
          <cell r="A321" t="str">
            <v>95702-000860A000</v>
          </cell>
          <cell r="B321" t="str">
            <v>FG,S359A_ENC,Option Part_5V,8A13EW-CASE</v>
          </cell>
          <cell r="C321" t="str">
            <v>CV01</v>
          </cell>
          <cell r="D321" t="str">
            <v>B28</v>
          </cell>
          <cell r="E321" t="str">
            <v/>
          </cell>
          <cell r="F321" t="str">
            <v>ZGFT</v>
          </cell>
          <cell r="G321" t="str">
            <v>OCS  95702</v>
          </cell>
          <cell r="H321">
            <v>0</v>
          </cell>
          <cell r="I321">
            <v>1000</v>
          </cell>
          <cell r="J321">
            <v>0</v>
          </cell>
          <cell r="K321">
            <v>5466.3</v>
          </cell>
          <cell r="L321">
            <v>4526.87</v>
          </cell>
          <cell r="M321">
            <v>0</v>
          </cell>
          <cell r="N321">
            <v>0</v>
          </cell>
          <cell r="O321">
            <v>0</v>
          </cell>
          <cell r="P321" t="str">
            <v/>
          </cell>
          <cell r="Q321" t="str">
            <v>95702</v>
          </cell>
          <cell r="R321" t="str">
            <v/>
          </cell>
          <cell r="S321" t="str">
            <v/>
          </cell>
          <cell r="T321" t="str">
            <v/>
          </cell>
          <cell r="U321" t="str">
            <v>7920</v>
          </cell>
          <cell r="V321" t="str">
            <v>ZGFT</v>
          </cell>
          <cell r="W321">
            <v>45752</v>
          </cell>
          <cell r="X321">
            <v>0.11</v>
          </cell>
          <cell r="Y321">
            <v>5.0248257000000001</v>
          </cell>
        </row>
        <row r="322">
          <cell r="A322" t="str">
            <v>95702-000870A000</v>
          </cell>
          <cell r="B322" t="str">
            <v>FG,S359A_ENC,Option Part_5V,8A13EW-CASE</v>
          </cell>
          <cell r="C322" t="str">
            <v>CV01</v>
          </cell>
          <cell r="D322" t="str">
            <v>B28</v>
          </cell>
          <cell r="E322" t="str">
            <v/>
          </cell>
          <cell r="F322" t="str">
            <v>ZGFT</v>
          </cell>
          <cell r="G322" t="str">
            <v>OCS  95702</v>
          </cell>
          <cell r="H322">
            <v>0</v>
          </cell>
          <cell r="I322">
            <v>1000</v>
          </cell>
          <cell r="J322">
            <v>0</v>
          </cell>
          <cell r="K322">
            <v>5792.04</v>
          </cell>
          <cell r="L322">
            <v>4852.6099999999997</v>
          </cell>
          <cell r="M322">
            <v>0</v>
          </cell>
          <cell r="N322">
            <v>0</v>
          </cell>
          <cell r="O322">
            <v>0</v>
          </cell>
          <cell r="P322" t="str">
            <v/>
          </cell>
          <cell r="Q322" t="str">
            <v>95702</v>
          </cell>
          <cell r="R322" t="str">
            <v/>
          </cell>
          <cell r="S322" t="str">
            <v/>
          </cell>
          <cell r="T322" t="str">
            <v/>
          </cell>
          <cell r="U322" t="str">
            <v>7920</v>
          </cell>
          <cell r="V322" t="str">
            <v>ZGFT</v>
          </cell>
          <cell r="W322">
            <v>45752</v>
          </cell>
          <cell r="X322">
            <v>0.11</v>
          </cell>
          <cell r="Y322">
            <v>5.3863970999999999</v>
          </cell>
        </row>
        <row r="323">
          <cell r="A323" t="str">
            <v>95702-000880A000</v>
          </cell>
          <cell r="B323" t="str">
            <v>FG,S176A_ENC,Option Part_5V,ASSY,MECH,CC</v>
          </cell>
          <cell r="C323" t="str">
            <v>CV01</v>
          </cell>
          <cell r="D323" t="str">
            <v>B28</v>
          </cell>
          <cell r="E323" t="str">
            <v/>
          </cell>
          <cell r="F323" t="str">
            <v>ZGFT</v>
          </cell>
          <cell r="G323" t="str">
            <v>OCS  95702</v>
          </cell>
          <cell r="H323">
            <v>0</v>
          </cell>
          <cell r="I323">
            <v>1000</v>
          </cell>
          <cell r="J323">
            <v>0</v>
          </cell>
          <cell r="K323">
            <v>7143.5</v>
          </cell>
          <cell r="L323">
            <v>6706.55</v>
          </cell>
          <cell r="M323">
            <v>0</v>
          </cell>
          <cell r="N323">
            <v>0</v>
          </cell>
          <cell r="O323">
            <v>0</v>
          </cell>
          <cell r="P323" t="str">
            <v/>
          </cell>
          <cell r="Q323" t="str">
            <v>95702</v>
          </cell>
          <cell r="R323" t="str">
            <v/>
          </cell>
          <cell r="S323" t="str">
            <v/>
          </cell>
          <cell r="T323" t="str">
            <v/>
          </cell>
          <cell r="U323" t="str">
            <v>7920</v>
          </cell>
          <cell r="V323" t="str">
            <v>ZGFT</v>
          </cell>
          <cell r="W323">
            <v>45752</v>
          </cell>
          <cell r="X323">
            <v>0.11</v>
          </cell>
          <cell r="Y323">
            <v>7.4442705000000009</v>
          </cell>
        </row>
        <row r="324">
          <cell r="A324" t="str">
            <v>95702-000890A000</v>
          </cell>
          <cell r="B324" t="str">
            <v>FG,S176A_ENC,Option Part_5V,ASSY,CVR</v>
          </cell>
          <cell r="C324" t="str">
            <v>CV01</v>
          </cell>
          <cell r="D324" t="str">
            <v>B28</v>
          </cell>
          <cell r="E324" t="str">
            <v/>
          </cell>
          <cell r="F324" t="str">
            <v>ZGFT</v>
          </cell>
          <cell r="G324" t="str">
            <v>OCS  95702</v>
          </cell>
          <cell r="H324">
            <v>0</v>
          </cell>
          <cell r="I324">
            <v>1000</v>
          </cell>
          <cell r="J324">
            <v>0</v>
          </cell>
          <cell r="K324">
            <v>1778.58</v>
          </cell>
          <cell r="L324">
            <v>1531.54</v>
          </cell>
          <cell r="M324">
            <v>0</v>
          </cell>
          <cell r="N324">
            <v>0</v>
          </cell>
          <cell r="O324">
            <v>0</v>
          </cell>
          <cell r="P324" t="str">
            <v/>
          </cell>
          <cell r="Q324" t="str">
            <v>95702</v>
          </cell>
          <cell r="R324" t="str">
            <v/>
          </cell>
          <cell r="S324" t="str">
            <v/>
          </cell>
          <cell r="T324" t="str">
            <v/>
          </cell>
          <cell r="U324" t="str">
            <v>7920</v>
          </cell>
          <cell r="V324" t="str">
            <v>ZGFT</v>
          </cell>
          <cell r="W324">
            <v>45752</v>
          </cell>
          <cell r="X324">
            <v>0.11</v>
          </cell>
          <cell r="Y324">
            <v>1.7000094000000001</v>
          </cell>
        </row>
        <row r="325">
          <cell r="A325" t="str">
            <v>95702-000900A000</v>
          </cell>
          <cell r="B325" t="str">
            <v>FG,S359A_ENC,Option Part_5V,8A16AG-CASE</v>
          </cell>
          <cell r="C325" t="str">
            <v>CV01</v>
          </cell>
          <cell r="D325" t="str">
            <v>B28</v>
          </cell>
          <cell r="E325" t="str">
            <v/>
          </cell>
          <cell r="F325" t="str">
            <v>ZGFT</v>
          </cell>
          <cell r="G325" t="str">
            <v>OCS  95702</v>
          </cell>
          <cell r="H325">
            <v>0</v>
          </cell>
          <cell r="I325">
            <v>1000</v>
          </cell>
          <cell r="J325">
            <v>0</v>
          </cell>
          <cell r="K325">
            <v>4592.16</v>
          </cell>
          <cell r="L325">
            <v>3919.95</v>
          </cell>
          <cell r="M325">
            <v>0</v>
          </cell>
          <cell r="N325">
            <v>0</v>
          </cell>
          <cell r="O325">
            <v>0</v>
          </cell>
          <cell r="P325" t="str">
            <v/>
          </cell>
          <cell r="Q325" t="str">
            <v>95702</v>
          </cell>
          <cell r="R325" t="str">
            <v/>
          </cell>
          <cell r="S325" t="str">
            <v/>
          </cell>
          <cell r="T325" t="str">
            <v/>
          </cell>
          <cell r="U325" t="str">
            <v>7920</v>
          </cell>
          <cell r="V325" t="str">
            <v>ZGFT</v>
          </cell>
          <cell r="W325">
            <v>45752</v>
          </cell>
          <cell r="X325">
            <v>0.11</v>
          </cell>
          <cell r="Y325">
            <v>4.3511445000000002</v>
          </cell>
        </row>
        <row r="326">
          <cell r="A326" t="str">
            <v>95702-000910A000</v>
          </cell>
          <cell r="B326" t="str">
            <v>FG,S359A_ENC,Option Part_5V,8A16AG-CASE</v>
          </cell>
          <cell r="C326" t="str">
            <v>CV01</v>
          </cell>
          <cell r="D326" t="str">
            <v>B28</v>
          </cell>
          <cell r="E326" t="str">
            <v/>
          </cell>
          <cell r="F326" t="str">
            <v>ZGFT</v>
          </cell>
          <cell r="G326" t="str">
            <v>OCS  95702</v>
          </cell>
          <cell r="H326">
            <v>0</v>
          </cell>
          <cell r="I326">
            <v>1000</v>
          </cell>
          <cell r="J326">
            <v>0</v>
          </cell>
          <cell r="K326">
            <v>4920.05</v>
          </cell>
          <cell r="L326">
            <v>4247.84</v>
          </cell>
          <cell r="M326">
            <v>0</v>
          </cell>
          <cell r="N326">
            <v>0</v>
          </cell>
          <cell r="O326">
            <v>0</v>
          </cell>
          <cell r="P326" t="str">
            <v/>
          </cell>
          <cell r="Q326" t="str">
            <v>95702</v>
          </cell>
          <cell r="R326" t="str">
            <v/>
          </cell>
          <cell r="S326" t="str">
            <v/>
          </cell>
          <cell r="T326" t="str">
            <v/>
          </cell>
          <cell r="U326" t="str">
            <v>7920</v>
          </cell>
          <cell r="V326" t="str">
            <v>ZGFT</v>
          </cell>
          <cell r="W326">
            <v>45752</v>
          </cell>
          <cell r="X326">
            <v>0.11</v>
          </cell>
          <cell r="Y326">
            <v>4.7151024000000001</v>
          </cell>
        </row>
        <row r="327">
          <cell r="A327" t="str">
            <v>95702-000920A000</v>
          </cell>
          <cell r="B327" t="str">
            <v>FG,S359A_ENC,Option Part_5V,8A16AG-CASE</v>
          </cell>
          <cell r="C327" t="str">
            <v>CV01</v>
          </cell>
          <cell r="D327" t="str">
            <v>B28</v>
          </cell>
          <cell r="E327" t="str">
            <v/>
          </cell>
          <cell r="F327" t="str">
            <v>ZGFT</v>
          </cell>
          <cell r="G327" t="str">
            <v>OCS  95702</v>
          </cell>
          <cell r="H327">
            <v>0</v>
          </cell>
          <cell r="I327">
            <v>1000</v>
          </cell>
          <cell r="J327">
            <v>0</v>
          </cell>
          <cell r="K327">
            <v>4918.41</v>
          </cell>
          <cell r="L327">
            <v>4246.2</v>
          </cell>
          <cell r="M327">
            <v>0</v>
          </cell>
          <cell r="N327">
            <v>0</v>
          </cell>
          <cell r="O327">
            <v>0</v>
          </cell>
          <cell r="P327" t="str">
            <v/>
          </cell>
          <cell r="Q327" t="str">
            <v>95702</v>
          </cell>
          <cell r="R327" t="str">
            <v/>
          </cell>
          <cell r="S327" t="str">
            <v/>
          </cell>
          <cell r="T327" t="str">
            <v/>
          </cell>
          <cell r="U327" t="str">
            <v>7920</v>
          </cell>
          <cell r="V327" t="str">
            <v>ZGFT</v>
          </cell>
          <cell r="W327">
            <v>45752</v>
          </cell>
          <cell r="X327">
            <v>0.11</v>
          </cell>
          <cell r="Y327">
            <v>4.7132820000000004</v>
          </cell>
        </row>
        <row r="328">
          <cell r="A328" t="str">
            <v>95702-000930A000</v>
          </cell>
          <cell r="B328" t="str">
            <v>FG,S358A_ENC,Option Part_5V,8A16D0-CASE</v>
          </cell>
          <cell r="C328" t="str">
            <v>CV01</v>
          </cell>
          <cell r="D328" t="str">
            <v>B28</v>
          </cell>
          <cell r="E328" t="str">
            <v/>
          </cell>
          <cell r="F328" t="str">
            <v>ZGFT</v>
          </cell>
          <cell r="G328" t="str">
            <v>OCS  95702</v>
          </cell>
          <cell r="H328">
            <v>0</v>
          </cell>
          <cell r="I328">
            <v>1000</v>
          </cell>
          <cell r="J328">
            <v>0</v>
          </cell>
          <cell r="K328">
            <v>1500.57</v>
          </cell>
          <cell r="L328">
            <v>1451.45</v>
          </cell>
          <cell r="M328">
            <v>0</v>
          </cell>
          <cell r="N328">
            <v>0</v>
          </cell>
          <cell r="O328">
            <v>0</v>
          </cell>
          <cell r="P328" t="str">
            <v/>
          </cell>
          <cell r="Q328" t="str">
            <v>95702</v>
          </cell>
          <cell r="R328" t="str">
            <v/>
          </cell>
          <cell r="S328" t="str">
            <v/>
          </cell>
          <cell r="T328" t="str">
            <v/>
          </cell>
          <cell r="U328" t="str">
            <v>7920</v>
          </cell>
          <cell r="V328" t="str">
            <v>ZGFT</v>
          </cell>
          <cell r="W328">
            <v>45752</v>
          </cell>
          <cell r="X328">
            <v>0.11</v>
          </cell>
          <cell r="Y328">
            <v>1.6111095000000002</v>
          </cell>
        </row>
        <row r="329">
          <cell r="A329" t="str">
            <v>95702-000940A000</v>
          </cell>
          <cell r="B329" t="str">
            <v>FG,S358A_ENC,Option Part_5V,8A16D0-CASE</v>
          </cell>
          <cell r="C329" t="str">
            <v>CV01</v>
          </cell>
          <cell r="D329" t="str">
            <v>B28</v>
          </cell>
          <cell r="E329" t="str">
            <v/>
          </cell>
          <cell r="F329" t="str">
            <v>ZGFT</v>
          </cell>
          <cell r="G329" t="str">
            <v>OCS  95702</v>
          </cell>
          <cell r="H329">
            <v>0</v>
          </cell>
          <cell r="I329">
            <v>1000</v>
          </cell>
          <cell r="J329">
            <v>0</v>
          </cell>
          <cell r="K329">
            <v>1501.58</v>
          </cell>
          <cell r="L329">
            <v>1452.46</v>
          </cell>
          <cell r="M329">
            <v>0</v>
          </cell>
          <cell r="N329">
            <v>0</v>
          </cell>
          <cell r="O329">
            <v>0</v>
          </cell>
          <cell r="P329" t="str">
            <v/>
          </cell>
          <cell r="Q329" t="str">
            <v>95702</v>
          </cell>
          <cell r="R329" t="str">
            <v/>
          </cell>
          <cell r="S329" t="str">
            <v/>
          </cell>
          <cell r="T329" t="str">
            <v/>
          </cell>
          <cell r="U329" t="str">
            <v>7920</v>
          </cell>
          <cell r="V329" t="str">
            <v>ZGFT</v>
          </cell>
          <cell r="W329">
            <v>45752</v>
          </cell>
          <cell r="X329">
            <v>0.11</v>
          </cell>
          <cell r="Y329">
            <v>1.6122306000000002</v>
          </cell>
        </row>
        <row r="330">
          <cell r="A330" t="str">
            <v>95702-000950A000</v>
          </cell>
          <cell r="B330" t="str">
            <v>FG,S358A_ENC,Option Part_5V,8A16D0-CASE</v>
          </cell>
          <cell r="C330" t="str">
            <v>CV01</v>
          </cell>
          <cell r="D330" t="str">
            <v>B28</v>
          </cell>
          <cell r="E330" t="str">
            <v/>
          </cell>
          <cell r="F330" t="str">
            <v>ZGFT</v>
          </cell>
          <cell r="G330" t="str">
            <v>OCS  95702</v>
          </cell>
          <cell r="H330">
            <v>0</v>
          </cell>
          <cell r="I330">
            <v>1000</v>
          </cell>
          <cell r="J330">
            <v>0</v>
          </cell>
          <cell r="K330">
            <v>1260.54</v>
          </cell>
          <cell r="L330">
            <v>1211.42</v>
          </cell>
          <cell r="M330">
            <v>0</v>
          </cell>
          <cell r="N330">
            <v>0</v>
          </cell>
          <cell r="O330">
            <v>0</v>
          </cell>
          <cell r="P330" t="str">
            <v/>
          </cell>
          <cell r="Q330" t="str">
            <v>95702</v>
          </cell>
          <cell r="R330" t="str">
            <v/>
          </cell>
          <cell r="S330" t="str">
            <v/>
          </cell>
          <cell r="T330" t="str">
            <v/>
          </cell>
          <cell r="U330" t="str">
            <v>7920</v>
          </cell>
          <cell r="V330" t="str">
            <v>ZGFT</v>
          </cell>
          <cell r="W330">
            <v>45752</v>
          </cell>
          <cell r="X330">
            <v>0.11</v>
          </cell>
          <cell r="Y330">
            <v>1.3446762000000003</v>
          </cell>
        </row>
        <row r="331">
          <cell r="A331" t="str">
            <v>95703-000010A000</v>
          </cell>
          <cell r="B331" t="str">
            <v>FG,S358A_ENC,Barebones-L3_13,w/ PSU 0W</v>
          </cell>
          <cell r="C331" t="str">
            <v>CV01</v>
          </cell>
          <cell r="D331" t="str">
            <v>B28</v>
          </cell>
          <cell r="E331" t="str">
            <v/>
          </cell>
          <cell r="F331" t="str">
            <v>ZGFT</v>
          </cell>
          <cell r="G331" t="str">
            <v>OCS  95703</v>
          </cell>
          <cell r="H331">
            <v>0</v>
          </cell>
          <cell r="I331">
            <v>1000</v>
          </cell>
          <cell r="J331">
            <v>0</v>
          </cell>
          <cell r="K331">
            <v>63736.94</v>
          </cell>
          <cell r="L331">
            <v>66904.05</v>
          </cell>
          <cell r="M331">
            <v>0</v>
          </cell>
          <cell r="N331">
            <v>0</v>
          </cell>
          <cell r="O331">
            <v>0</v>
          </cell>
          <cell r="P331" t="str">
            <v/>
          </cell>
          <cell r="Q331" t="str">
            <v>95703</v>
          </cell>
          <cell r="R331" t="str">
            <v/>
          </cell>
          <cell r="S331" t="str">
            <v/>
          </cell>
          <cell r="T331" t="str">
            <v/>
          </cell>
          <cell r="U331" t="str">
            <v>7920</v>
          </cell>
          <cell r="V331" t="str">
            <v>ZGFT</v>
          </cell>
          <cell r="W331">
            <v>45752</v>
          </cell>
          <cell r="X331">
            <v>0.11</v>
          </cell>
          <cell r="Y331">
            <v>74.263495500000005</v>
          </cell>
        </row>
        <row r="332">
          <cell r="A332" t="str">
            <v>95703-000020A000</v>
          </cell>
          <cell r="B332" t="str">
            <v>FG,S358A_ENC,Barebones-L3_13,w/ PSU 0W</v>
          </cell>
          <cell r="C332" t="str">
            <v>CV01</v>
          </cell>
          <cell r="D332" t="str">
            <v>B28</v>
          </cell>
          <cell r="E332" t="str">
            <v/>
          </cell>
          <cell r="F332" t="str">
            <v>ZGFT</v>
          </cell>
          <cell r="G332" t="str">
            <v>OCS  95703</v>
          </cell>
          <cell r="H332">
            <v>0</v>
          </cell>
          <cell r="I332">
            <v>1000</v>
          </cell>
          <cell r="J332">
            <v>0</v>
          </cell>
          <cell r="K332">
            <v>63736.94</v>
          </cell>
          <cell r="L332">
            <v>66904.05</v>
          </cell>
          <cell r="M332">
            <v>0</v>
          </cell>
          <cell r="N332">
            <v>0</v>
          </cell>
          <cell r="O332">
            <v>0</v>
          </cell>
          <cell r="P332" t="str">
            <v/>
          </cell>
          <cell r="Q332" t="str">
            <v>95703</v>
          </cell>
          <cell r="R332" t="str">
            <v/>
          </cell>
          <cell r="S332" t="str">
            <v/>
          </cell>
          <cell r="T332" t="str">
            <v/>
          </cell>
          <cell r="U332" t="str">
            <v>7920</v>
          </cell>
          <cell r="V332" t="str">
            <v>ZGFT</v>
          </cell>
          <cell r="W332">
            <v>45752</v>
          </cell>
          <cell r="X332">
            <v>0.11</v>
          </cell>
          <cell r="Y332">
            <v>74.263495500000005</v>
          </cell>
        </row>
        <row r="333">
          <cell r="A333" t="str">
            <v>95703-000030A000</v>
          </cell>
          <cell r="B333" t="str">
            <v>FG,S359A_ENC,Barebones-L3_13,w/ PSU 0W</v>
          </cell>
          <cell r="C333" t="str">
            <v>CV01</v>
          </cell>
          <cell r="D333" t="str">
            <v>B28</v>
          </cell>
          <cell r="E333" t="str">
            <v/>
          </cell>
          <cell r="F333" t="str">
            <v>ZGFT</v>
          </cell>
          <cell r="G333" t="str">
            <v>OCS  95703</v>
          </cell>
          <cell r="H333">
            <v>0</v>
          </cell>
          <cell r="I333">
            <v>1000</v>
          </cell>
          <cell r="J333">
            <v>0</v>
          </cell>
          <cell r="K333">
            <v>63313.02</v>
          </cell>
          <cell r="L333">
            <v>66504.38</v>
          </cell>
          <cell r="M333">
            <v>0</v>
          </cell>
          <cell r="N333">
            <v>0</v>
          </cell>
          <cell r="O333">
            <v>0</v>
          </cell>
          <cell r="P333" t="str">
            <v/>
          </cell>
          <cell r="Q333" t="str">
            <v>95703</v>
          </cell>
          <cell r="R333" t="str">
            <v/>
          </cell>
          <cell r="S333" t="str">
            <v/>
          </cell>
          <cell r="T333" t="str">
            <v/>
          </cell>
          <cell r="U333" t="str">
            <v>7920</v>
          </cell>
          <cell r="V333" t="str">
            <v>ZGFT</v>
          </cell>
          <cell r="W333">
            <v>45752</v>
          </cell>
          <cell r="X333">
            <v>0.11</v>
          </cell>
          <cell r="Y333">
            <v>73.819861799999998</v>
          </cell>
        </row>
        <row r="334">
          <cell r="A334" t="str">
            <v>95703-000040A000</v>
          </cell>
          <cell r="B334" t="str">
            <v>FG,S359A_ENC,Barebones-L3_13,w/ PSU 0W</v>
          </cell>
          <cell r="C334" t="str">
            <v>CV01</v>
          </cell>
          <cell r="D334" t="str">
            <v>B28</v>
          </cell>
          <cell r="E334" t="str">
            <v/>
          </cell>
          <cell r="F334" t="str">
            <v>ZGFT</v>
          </cell>
          <cell r="G334" t="str">
            <v>OCS  95703</v>
          </cell>
          <cell r="H334">
            <v>0</v>
          </cell>
          <cell r="I334">
            <v>1000</v>
          </cell>
          <cell r="J334">
            <v>0</v>
          </cell>
          <cell r="K334">
            <v>63313.02</v>
          </cell>
          <cell r="L334">
            <v>66504.38</v>
          </cell>
          <cell r="M334">
            <v>0</v>
          </cell>
          <cell r="N334">
            <v>0</v>
          </cell>
          <cell r="O334">
            <v>0</v>
          </cell>
          <cell r="P334" t="str">
            <v/>
          </cell>
          <cell r="Q334" t="str">
            <v>95703</v>
          </cell>
          <cell r="R334" t="str">
            <v/>
          </cell>
          <cell r="S334" t="str">
            <v/>
          </cell>
          <cell r="T334" t="str">
            <v/>
          </cell>
          <cell r="U334" t="str">
            <v>7920</v>
          </cell>
          <cell r="V334" t="str">
            <v>ZGFT</v>
          </cell>
          <cell r="W334">
            <v>45752</v>
          </cell>
          <cell r="X334">
            <v>0.11</v>
          </cell>
          <cell r="Y334">
            <v>73.819861799999998</v>
          </cell>
        </row>
        <row r="335">
          <cell r="A335" t="str">
            <v>95703-000150A000</v>
          </cell>
          <cell r="B335" t="str">
            <v>FG,S358A_ENC,Barebones-L3_13,w/ PSU 0W</v>
          </cell>
          <cell r="C335" t="str">
            <v>CV01</v>
          </cell>
          <cell r="D335" t="str">
            <v>B28</v>
          </cell>
          <cell r="E335" t="str">
            <v/>
          </cell>
          <cell r="F335" t="str">
            <v>ZGFT</v>
          </cell>
          <cell r="G335" t="str">
            <v>OCS  95703</v>
          </cell>
          <cell r="H335">
            <v>0</v>
          </cell>
          <cell r="I335">
            <v>1000</v>
          </cell>
          <cell r="J335">
            <v>0</v>
          </cell>
          <cell r="K335">
            <v>63741.32</v>
          </cell>
          <cell r="L335">
            <v>66908.429999999993</v>
          </cell>
          <cell r="M335">
            <v>0</v>
          </cell>
          <cell r="N335">
            <v>0</v>
          </cell>
          <cell r="O335">
            <v>0</v>
          </cell>
          <cell r="P335" t="str">
            <v/>
          </cell>
          <cell r="Q335" t="str">
            <v>95703</v>
          </cell>
          <cell r="R335" t="str">
            <v/>
          </cell>
          <cell r="S335" t="str">
            <v/>
          </cell>
          <cell r="T335" t="str">
            <v/>
          </cell>
          <cell r="U335" t="str">
            <v>7920</v>
          </cell>
          <cell r="V335" t="str">
            <v>ZGFT</v>
          </cell>
          <cell r="W335">
            <v>45752</v>
          </cell>
          <cell r="X335">
            <v>0.11</v>
          </cell>
          <cell r="Y335">
            <v>74.268357300000005</v>
          </cell>
        </row>
        <row r="336">
          <cell r="A336" t="str">
            <v>95703-000160A000</v>
          </cell>
          <cell r="B336" t="str">
            <v>FG,S359A_ENC,Barebones-L3_13,w/ PSU 0W</v>
          </cell>
          <cell r="C336" t="str">
            <v>CV01</v>
          </cell>
          <cell r="D336" t="str">
            <v>B28</v>
          </cell>
          <cell r="E336" t="str">
            <v/>
          </cell>
          <cell r="F336" t="str">
            <v>ZGFT</v>
          </cell>
          <cell r="G336" t="str">
            <v>OCS  95703</v>
          </cell>
          <cell r="H336">
            <v>0</v>
          </cell>
          <cell r="I336">
            <v>1000</v>
          </cell>
          <cell r="J336">
            <v>0</v>
          </cell>
          <cell r="K336">
            <v>63317.4</v>
          </cell>
          <cell r="L336">
            <v>66508.759999999995</v>
          </cell>
          <cell r="M336">
            <v>0</v>
          </cell>
          <cell r="N336">
            <v>0</v>
          </cell>
          <cell r="O336">
            <v>0</v>
          </cell>
          <cell r="P336" t="str">
            <v/>
          </cell>
          <cell r="Q336" t="str">
            <v>95703</v>
          </cell>
          <cell r="R336" t="str">
            <v/>
          </cell>
          <cell r="S336" t="str">
            <v/>
          </cell>
          <cell r="T336" t="str">
            <v/>
          </cell>
          <cell r="U336" t="str">
            <v>7920</v>
          </cell>
          <cell r="V336" t="str">
            <v>ZGFT</v>
          </cell>
          <cell r="W336">
            <v>45752</v>
          </cell>
          <cell r="X336">
            <v>0.11</v>
          </cell>
          <cell r="Y336">
            <v>73.824723599999999</v>
          </cell>
        </row>
        <row r="337">
          <cell r="A337" t="str">
            <v>95703-000170A000</v>
          </cell>
          <cell r="B337" t="str">
            <v>FG,S358A_ENC,Barebones-L3_13,w/ PSU 0W</v>
          </cell>
          <cell r="C337" t="str">
            <v>CV01</v>
          </cell>
          <cell r="D337" t="str">
            <v>B28</v>
          </cell>
          <cell r="E337" t="str">
            <v/>
          </cell>
          <cell r="F337" t="str">
            <v>ZGFT</v>
          </cell>
          <cell r="G337" t="str">
            <v>OCS  95703</v>
          </cell>
          <cell r="H337">
            <v>0</v>
          </cell>
          <cell r="I337">
            <v>1000</v>
          </cell>
          <cell r="J337">
            <v>0</v>
          </cell>
          <cell r="K337">
            <v>56063.88</v>
          </cell>
          <cell r="L337">
            <v>58136.99</v>
          </cell>
          <cell r="M337">
            <v>0</v>
          </cell>
          <cell r="N337">
            <v>0</v>
          </cell>
          <cell r="O337">
            <v>0</v>
          </cell>
          <cell r="P337" t="str">
            <v/>
          </cell>
          <cell r="Q337" t="str">
            <v>95703</v>
          </cell>
          <cell r="R337" t="str">
            <v/>
          </cell>
          <cell r="S337" t="str">
            <v/>
          </cell>
          <cell r="T337" t="str">
            <v/>
          </cell>
          <cell r="U337" t="str">
            <v>7920</v>
          </cell>
          <cell r="V337" t="str">
            <v>ZGFT</v>
          </cell>
          <cell r="W337">
            <v>45752</v>
          </cell>
          <cell r="X337">
            <v>0.11</v>
          </cell>
          <cell r="Y337">
            <v>64.532058899999996</v>
          </cell>
        </row>
        <row r="338">
          <cell r="A338" t="str">
            <v>95703-000180A000</v>
          </cell>
          <cell r="B338" t="str">
            <v>FG,S358A_ENC,Barebones-L3_13,w/ PSU 0W</v>
          </cell>
          <cell r="C338" t="str">
            <v>CV01</v>
          </cell>
          <cell r="D338" t="str">
            <v>B28</v>
          </cell>
          <cell r="E338" t="str">
            <v/>
          </cell>
          <cell r="F338" t="str">
            <v>ZGFT</v>
          </cell>
          <cell r="G338" t="str">
            <v>OCS  95703</v>
          </cell>
          <cell r="H338">
            <v>0</v>
          </cell>
          <cell r="I338">
            <v>1000</v>
          </cell>
          <cell r="J338">
            <v>0</v>
          </cell>
          <cell r="K338">
            <v>56063.88</v>
          </cell>
          <cell r="L338">
            <v>58136.99</v>
          </cell>
          <cell r="M338">
            <v>0</v>
          </cell>
          <cell r="N338">
            <v>0</v>
          </cell>
          <cell r="O338">
            <v>0</v>
          </cell>
          <cell r="P338" t="str">
            <v/>
          </cell>
          <cell r="Q338" t="str">
            <v>95703</v>
          </cell>
          <cell r="R338" t="str">
            <v/>
          </cell>
          <cell r="S338" t="str">
            <v/>
          </cell>
          <cell r="T338" t="str">
            <v/>
          </cell>
          <cell r="U338" t="str">
            <v>7920</v>
          </cell>
          <cell r="V338" t="str">
            <v>ZGFT</v>
          </cell>
          <cell r="W338">
            <v>45752</v>
          </cell>
          <cell r="X338">
            <v>0.11</v>
          </cell>
          <cell r="Y338">
            <v>64.532058899999996</v>
          </cell>
        </row>
        <row r="339">
          <cell r="A339" t="str">
            <v>95703-000190A000</v>
          </cell>
          <cell r="B339" t="str">
            <v>FG,S358A_ENC,Barebones-L3_13,w/ PSU 0W</v>
          </cell>
          <cell r="C339" t="str">
            <v>CV01</v>
          </cell>
          <cell r="D339" t="str">
            <v>B28</v>
          </cell>
          <cell r="E339" t="str">
            <v/>
          </cell>
          <cell r="F339" t="str">
            <v>ZGFT</v>
          </cell>
          <cell r="G339" t="str">
            <v>OCS  95703</v>
          </cell>
          <cell r="H339">
            <v>0</v>
          </cell>
          <cell r="I339">
            <v>1000</v>
          </cell>
          <cell r="J339">
            <v>0</v>
          </cell>
          <cell r="K339">
            <v>56068.26</v>
          </cell>
          <cell r="L339">
            <v>58141.37</v>
          </cell>
          <cell r="M339">
            <v>0</v>
          </cell>
          <cell r="N339">
            <v>0</v>
          </cell>
          <cell r="O339">
            <v>0</v>
          </cell>
          <cell r="P339" t="str">
            <v/>
          </cell>
          <cell r="Q339" t="str">
            <v>95703</v>
          </cell>
          <cell r="R339" t="str">
            <v/>
          </cell>
          <cell r="S339" t="str">
            <v/>
          </cell>
          <cell r="T339" t="str">
            <v/>
          </cell>
          <cell r="U339" t="str">
            <v>7920</v>
          </cell>
          <cell r="V339" t="str">
            <v>ZGFT</v>
          </cell>
          <cell r="W339">
            <v>45752</v>
          </cell>
          <cell r="X339">
            <v>0.11</v>
          </cell>
          <cell r="Y339">
            <v>64.53692070000001</v>
          </cell>
        </row>
        <row r="340">
          <cell r="A340" t="str">
            <v>95705-000010A000</v>
          </cell>
          <cell r="B340" t="str">
            <v>FG,S176A_ENC,Barebones-L5_15,w/ Bezel</v>
          </cell>
          <cell r="C340" t="str">
            <v>CV01</v>
          </cell>
          <cell r="D340" t="str">
            <v>B28</v>
          </cell>
          <cell r="E340" t="str">
            <v/>
          </cell>
          <cell r="F340" t="str">
            <v>ZGFT</v>
          </cell>
          <cell r="G340" t="str">
            <v>OCS  95705</v>
          </cell>
          <cell r="H340">
            <v>0</v>
          </cell>
          <cell r="I340">
            <v>1000</v>
          </cell>
          <cell r="J340">
            <v>78527.460000000006</v>
          </cell>
          <cell r="K340">
            <v>61858.67</v>
          </cell>
          <cell r="L340">
            <v>63643.74</v>
          </cell>
          <cell r="M340">
            <v>0</v>
          </cell>
          <cell r="N340">
            <v>126014.61</v>
          </cell>
          <cell r="O340">
            <v>1980</v>
          </cell>
          <cell r="P340" t="str">
            <v/>
          </cell>
          <cell r="Q340" t="str">
            <v>95705</v>
          </cell>
          <cell r="R340" t="str">
            <v/>
          </cell>
          <cell r="S340" t="str">
            <v/>
          </cell>
          <cell r="T340" t="str">
            <v/>
          </cell>
          <cell r="U340" t="str">
            <v>7920</v>
          </cell>
          <cell r="V340" t="str">
            <v>ZGFT</v>
          </cell>
          <cell r="W340">
            <v>45752</v>
          </cell>
          <cell r="X340">
            <v>0.11</v>
          </cell>
          <cell r="Y340">
            <v>70.644551400000012</v>
          </cell>
        </row>
        <row r="341">
          <cell r="A341" t="str">
            <v>95705-000020A000</v>
          </cell>
          <cell r="B341" t="str">
            <v>FG,S176A_ENC,Barebones-L5_15,w/ Bezel</v>
          </cell>
          <cell r="C341" t="str">
            <v>CV01</v>
          </cell>
          <cell r="D341" t="str">
            <v>B28</v>
          </cell>
          <cell r="E341" t="str">
            <v/>
          </cell>
          <cell r="F341" t="str">
            <v>ZGFT</v>
          </cell>
          <cell r="G341" t="str">
            <v>OCS  95705</v>
          </cell>
          <cell r="H341">
            <v>0</v>
          </cell>
          <cell r="I341">
            <v>1000</v>
          </cell>
          <cell r="J341">
            <v>163646.68</v>
          </cell>
          <cell r="K341">
            <v>148640.53</v>
          </cell>
          <cell r="L341">
            <v>150250.25</v>
          </cell>
          <cell r="M341">
            <v>0</v>
          </cell>
          <cell r="N341">
            <v>941167.57</v>
          </cell>
          <cell r="O341">
            <v>6264</v>
          </cell>
          <cell r="P341" t="str">
            <v/>
          </cell>
          <cell r="Q341" t="str">
            <v>95705</v>
          </cell>
          <cell r="R341" t="str">
            <v/>
          </cell>
          <cell r="S341" t="str">
            <v/>
          </cell>
          <cell r="T341" t="str">
            <v/>
          </cell>
          <cell r="U341" t="str">
            <v>7920</v>
          </cell>
          <cell r="V341" t="str">
            <v>ZGFT</v>
          </cell>
          <cell r="W341">
            <v>45752</v>
          </cell>
          <cell r="X341">
            <v>0.11</v>
          </cell>
          <cell r="Y341">
            <v>166.77777750000001</v>
          </cell>
        </row>
        <row r="342">
          <cell r="A342" t="str">
            <v>95705-000030A000</v>
          </cell>
          <cell r="B342" t="str">
            <v>FG,S176A_ENC,Barebones-L5_15,w/ Bezel</v>
          </cell>
          <cell r="C342" t="str">
            <v>CV01</v>
          </cell>
          <cell r="D342" t="str">
            <v>B28</v>
          </cell>
          <cell r="E342" t="str">
            <v/>
          </cell>
          <cell r="F342" t="str">
            <v>ZGFT</v>
          </cell>
          <cell r="G342" t="str">
            <v>OCS  95705</v>
          </cell>
          <cell r="H342">
            <v>0</v>
          </cell>
          <cell r="I342">
            <v>1000</v>
          </cell>
          <cell r="J342">
            <v>0</v>
          </cell>
          <cell r="K342">
            <v>129770.53</v>
          </cell>
          <cell r="L342">
            <v>131380.25</v>
          </cell>
          <cell r="M342">
            <v>0</v>
          </cell>
          <cell r="N342">
            <v>0</v>
          </cell>
          <cell r="O342">
            <v>0</v>
          </cell>
          <cell r="P342" t="str">
            <v/>
          </cell>
          <cell r="Q342" t="str">
            <v>95705</v>
          </cell>
          <cell r="R342" t="str">
            <v/>
          </cell>
          <cell r="S342" t="str">
            <v/>
          </cell>
          <cell r="T342" t="str">
            <v/>
          </cell>
          <cell r="U342" t="str">
            <v>7920</v>
          </cell>
          <cell r="V342" t="str">
            <v>ZGFT</v>
          </cell>
          <cell r="W342">
            <v>45752</v>
          </cell>
          <cell r="X342">
            <v>0.11</v>
          </cell>
          <cell r="Y342">
            <v>145.8320775</v>
          </cell>
        </row>
        <row r="343">
          <cell r="A343" t="str">
            <v>95705-000040A000</v>
          </cell>
          <cell r="B343" t="str">
            <v>FG,S176A_ENC,Barebones-L5_15,w/ Bezel</v>
          </cell>
          <cell r="C343" t="str">
            <v>CV01</v>
          </cell>
          <cell r="D343" t="str">
            <v>B28</v>
          </cell>
          <cell r="E343" t="str">
            <v/>
          </cell>
          <cell r="F343" t="str">
            <v>ZGFT</v>
          </cell>
          <cell r="G343" t="str">
            <v>OCS  95705</v>
          </cell>
          <cell r="H343">
            <v>0</v>
          </cell>
          <cell r="I343">
            <v>1000</v>
          </cell>
          <cell r="J343">
            <v>152099.43</v>
          </cell>
          <cell r="K343">
            <v>149476.81</v>
          </cell>
          <cell r="L343">
            <v>151022.28</v>
          </cell>
          <cell r="M343">
            <v>0</v>
          </cell>
          <cell r="N343">
            <v>358828.94</v>
          </cell>
          <cell r="O343">
            <v>2376</v>
          </cell>
          <cell r="P343" t="str">
            <v/>
          </cell>
          <cell r="Q343" t="str">
            <v>95705</v>
          </cell>
          <cell r="R343" t="str">
            <v/>
          </cell>
          <cell r="S343" t="str">
            <v/>
          </cell>
          <cell r="T343" t="str">
            <v/>
          </cell>
          <cell r="U343" t="str">
            <v>7920</v>
          </cell>
          <cell r="V343" t="str">
            <v>ZGFT</v>
          </cell>
          <cell r="W343">
            <v>45752</v>
          </cell>
          <cell r="X343">
            <v>0.11</v>
          </cell>
          <cell r="Y343">
            <v>167.6347308</v>
          </cell>
        </row>
        <row r="344">
          <cell r="A344" t="str">
            <v>95705-000050A000</v>
          </cell>
          <cell r="B344" t="str">
            <v>FG,S176A_ENC,Barebones-L5_15,w/ Bezel</v>
          </cell>
          <cell r="C344" t="str">
            <v>CV01</v>
          </cell>
          <cell r="D344" t="str">
            <v>B28</v>
          </cell>
          <cell r="E344" t="str">
            <v/>
          </cell>
          <cell r="F344" t="str">
            <v>ZGFT</v>
          </cell>
          <cell r="G344" t="str">
            <v>OCS  95705</v>
          </cell>
          <cell r="H344">
            <v>0</v>
          </cell>
          <cell r="I344">
            <v>1000</v>
          </cell>
          <cell r="J344">
            <v>85972.5</v>
          </cell>
          <cell r="K344">
            <v>97673.84</v>
          </cell>
          <cell r="L344">
            <v>99024.87</v>
          </cell>
          <cell r="M344">
            <v>0</v>
          </cell>
          <cell r="N344">
            <v>7129.79</v>
          </cell>
          <cell r="O344">
            <v>72</v>
          </cell>
          <cell r="P344" t="str">
            <v/>
          </cell>
          <cell r="Q344" t="str">
            <v>95705</v>
          </cell>
          <cell r="R344" t="str">
            <v/>
          </cell>
          <cell r="S344" t="str">
            <v/>
          </cell>
          <cell r="T344" t="str">
            <v/>
          </cell>
          <cell r="U344" t="str">
            <v>7920</v>
          </cell>
          <cell r="V344" t="str">
            <v>ZGFT</v>
          </cell>
          <cell r="W344">
            <v>45752</v>
          </cell>
          <cell r="X344">
            <v>0.11</v>
          </cell>
          <cell r="Y344">
            <v>109.9176057</v>
          </cell>
        </row>
        <row r="345">
          <cell r="A345" t="str">
            <v>95705-000060A000</v>
          </cell>
          <cell r="B345" t="str">
            <v>FG,S176A_ENC,Barebones-L5_15,w/ Bezel</v>
          </cell>
          <cell r="C345" t="str">
            <v>CV01</v>
          </cell>
          <cell r="D345" t="str">
            <v>B28</v>
          </cell>
          <cell r="E345" t="str">
            <v/>
          </cell>
          <cell r="F345" t="str">
            <v>ZGFT</v>
          </cell>
          <cell r="G345" t="str">
            <v>OCS  95705</v>
          </cell>
          <cell r="H345">
            <v>0</v>
          </cell>
          <cell r="I345">
            <v>1000</v>
          </cell>
          <cell r="J345">
            <v>36078.33</v>
          </cell>
          <cell r="K345">
            <v>251719.65</v>
          </cell>
          <cell r="L345">
            <v>247946.85</v>
          </cell>
          <cell r="M345">
            <v>0</v>
          </cell>
          <cell r="N345">
            <v>0</v>
          </cell>
          <cell r="O345">
            <v>0</v>
          </cell>
          <cell r="P345" t="str">
            <v/>
          </cell>
          <cell r="Q345" t="str">
            <v>95705</v>
          </cell>
          <cell r="R345" t="str">
            <v/>
          </cell>
          <cell r="S345" t="str">
            <v/>
          </cell>
          <cell r="T345" t="str">
            <v/>
          </cell>
          <cell r="U345" t="str">
            <v>7920</v>
          </cell>
          <cell r="V345" t="str">
            <v>ZGFT</v>
          </cell>
          <cell r="W345">
            <v>45752</v>
          </cell>
          <cell r="X345">
            <v>0.11</v>
          </cell>
          <cell r="Y345">
            <v>275.22100350000005</v>
          </cell>
        </row>
        <row r="346">
          <cell r="A346" t="str">
            <v>96801-000010A000</v>
          </cell>
          <cell r="B346" t="str">
            <v>FG,WP401A-U4-NS2N-2_NA,802.11n+outdoor</v>
          </cell>
          <cell r="C346" t="str">
            <v>429A</v>
          </cell>
          <cell r="D346" t="str">
            <v>N10</v>
          </cell>
          <cell r="E346" t="str">
            <v/>
          </cell>
          <cell r="F346" t="str">
            <v>ZGFT</v>
          </cell>
          <cell r="G346" t="str">
            <v>OCS  96801</v>
          </cell>
          <cell r="H346">
            <v>0</v>
          </cell>
          <cell r="I346">
            <v>1000</v>
          </cell>
          <cell r="J346">
            <v>0</v>
          </cell>
          <cell r="K346">
            <v>23883.599999999999</v>
          </cell>
          <cell r="L346">
            <v>24035.58</v>
          </cell>
          <cell r="M346">
            <v>0</v>
          </cell>
          <cell r="N346">
            <v>0</v>
          </cell>
          <cell r="O346">
            <v>0</v>
          </cell>
          <cell r="P346" t="str">
            <v/>
          </cell>
          <cell r="Q346" t="str">
            <v>96801</v>
          </cell>
          <cell r="R346" t="str">
            <v/>
          </cell>
          <cell r="S346" t="str">
            <v/>
          </cell>
          <cell r="T346" t="str">
            <v/>
          </cell>
          <cell r="U346" t="str">
            <v>7920</v>
          </cell>
          <cell r="V346" t="str">
            <v>ZGFT</v>
          </cell>
          <cell r="W346">
            <v>45748</v>
          </cell>
          <cell r="X346">
            <v>0.11</v>
          </cell>
          <cell r="Y346">
            <v>26.679493800000007</v>
          </cell>
        </row>
        <row r="347">
          <cell r="A347" t="str">
            <v>96801-000010A000</v>
          </cell>
          <cell r="B347" t="str">
            <v>FG,WP401A-U4-NS2N-2_NA,802.11n+outdoor</v>
          </cell>
          <cell r="C347" t="str">
            <v>429B</v>
          </cell>
          <cell r="D347" t="str">
            <v>N10</v>
          </cell>
          <cell r="E347" t="str">
            <v/>
          </cell>
          <cell r="F347" t="str">
            <v>ZGFT</v>
          </cell>
          <cell r="G347" t="str">
            <v>OCS  96801</v>
          </cell>
          <cell r="H347">
            <v>0</v>
          </cell>
          <cell r="I347">
            <v>1000</v>
          </cell>
          <cell r="J347">
            <v>0</v>
          </cell>
          <cell r="K347">
            <v>24654.14</v>
          </cell>
          <cell r="L347">
            <v>25009.75</v>
          </cell>
          <cell r="M347">
            <v>0</v>
          </cell>
          <cell r="N347">
            <v>0</v>
          </cell>
          <cell r="O347">
            <v>0</v>
          </cell>
          <cell r="P347" t="str">
            <v/>
          </cell>
          <cell r="Q347" t="str">
            <v>96801</v>
          </cell>
          <cell r="R347" t="str">
            <v/>
          </cell>
          <cell r="S347" t="str">
            <v/>
          </cell>
          <cell r="T347" t="str">
            <v/>
          </cell>
          <cell r="U347" t="str">
            <v>7920</v>
          </cell>
          <cell r="V347" t="str">
            <v>ZGFT</v>
          </cell>
          <cell r="W347">
            <v>45748</v>
          </cell>
          <cell r="X347">
            <v>0.11</v>
          </cell>
          <cell r="Y347">
            <v>27.760822500000003</v>
          </cell>
        </row>
        <row r="348">
          <cell r="A348" t="str">
            <v>96801-000030A000</v>
          </cell>
          <cell r="B348" t="str">
            <v>FG,WP701A-NB5GHP-4_NA,802.11n+outdoor</v>
          </cell>
          <cell r="C348" t="str">
            <v>429A</v>
          </cell>
          <cell r="D348" t="str">
            <v>N10</v>
          </cell>
          <cell r="E348" t="str">
            <v/>
          </cell>
          <cell r="F348" t="str">
            <v>ZGFT</v>
          </cell>
          <cell r="G348" t="str">
            <v>OCS  96801</v>
          </cell>
          <cell r="H348">
            <v>0</v>
          </cell>
          <cell r="I348">
            <v>1000</v>
          </cell>
          <cell r="J348">
            <v>0</v>
          </cell>
          <cell r="K348">
            <v>21152.09</v>
          </cell>
          <cell r="L348">
            <v>21561.77</v>
          </cell>
          <cell r="M348">
            <v>0</v>
          </cell>
          <cell r="N348">
            <v>0</v>
          </cell>
          <cell r="O348">
            <v>0</v>
          </cell>
          <cell r="P348" t="str">
            <v/>
          </cell>
          <cell r="Q348" t="str">
            <v>96801</v>
          </cell>
          <cell r="R348" t="str">
            <v/>
          </cell>
          <cell r="S348" t="str">
            <v/>
          </cell>
          <cell r="T348" t="str">
            <v/>
          </cell>
          <cell r="U348" t="str">
            <v>7920</v>
          </cell>
          <cell r="V348" t="str">
            <v>ZGFT</v>
          </cell>
          <cell r="W348">
            <v>45748</v>
          </cell>
          <cell r="X348">
            <v>0.11</v>
          </cell>
          <cell r="Y348">
            <v>23.933564700000002</v>
          </cell>
        </row>
        <row r="349">
          <cell r="A349" t="str">
            <v>96801-000030A000</v>
          </cell>
          <cell r="B349" t="str">
            <v>FG,WP701A-NB5GHP-4_NA,802.11n+outdoor</v>
          </cell>
          <cell r="C349" t="str">
            <v>429B</v>
          </cell>
          <cell r="D349" t="str">
            <v>N10</v>
          </cell>
          <cell r="E349" t="str">
            <v/>
          </cell>
          <cell r="F349" t="str">
            <v>ZGFT</v>
          </cell>
          <cell r="G349" t="str">
            <v>OCS  96801</v>
          </cell>
          <cell r="H349">
            <v>0</v>
          </cell>
          <cell r="I349">
            <v>1000</v>
          </cell>
          <cell r="J349">
            <v>0</v>
          </cell>
          <cell r="K349">
            <v>21152.09</v>
          </cell>
          <cell r="L349">
            <v>21561.77</v>
          </cell>
          <cell r="M349">
            <v>0</v>
          </cell>
          <cell r="N349">
            <v>0</v>
          </cell>
          <cell r="O349">
            <v>0</v>
          </cell>
          <cell r="P349" t="str">
            <v/>
          </cell>
          <cell r="Q349" t="str">
            <v>96801</v>
          </cell>
          <cell r="R349" t="str">
            <v/>
          </cell>
          <cell r="S349" t="str">
            <v/>
          </cell>
          <cell r="T349" t="str">
            <v/>
          </cell>
          <cell r="U349" t="str">
            <v>7920</v>
          </cell>
          <cell r="V349" t="str">
            <v>ZGFT</v>
          </cell>
          <cell r="W349">
            <v>45748</v>
          </cell>
          <cell r="X349">
            <v>0.11</v>
          </cell>
          <cell r="Y349">
            <v>23.933564700000002</v>
          </cell>
        </row>
        <row r="350">
          <cell r="A350" t="str">
            <v>96801-000040A000</v>
          </cell>
          <cell r="B350" t="str">
            <v>FG,WPUBLocoM5_NA,802.11n+outdoor</v>
          </cell>
          <cell r="C350" t="str">
            <v>429A</v>
          </cell>
          <cell r="D350" t="str">
            <v>N10</v>
          </cell>
          <cell r="E350" t="str">
            <v/>
          </cell>
          <cell r="F350" t="str">
            <v>ZGFT</v>
          </cell>
          <cell r="G350" t="str">
            <v>OCS  96801</v>
          </cell>
          <cell r="H350">
            <v>0</v>
          </cell>
          <cell r="I350">
            <v>1000</v>
          </cell>
          <cell r="J350">
            <v>0</v>
          </cell>
          <cell r="K350">
            <v>18358.13</v>
          </cell>
          <cell r="L350">
            <v>18653.34</v>
          </cell>
          <cell r="M350">
            <v>0</v>
          </cell>
          <cell r="N350">
            <v>0</v>
          </cell>
          <cell r="O350">
            <v>0</v>
          </cell>
          <cell r="P350" t="str">
            <v/>
          </cell>
          <cell r="Q350" t="str">
            <v>96801</v>
          </cell>
          <cell r="R350" t="str">
            <v/>
          </cell>
          <cell r="S350" t="str">
            <v/>
          </cell>
          <cell r="T350" t="str">
            <v/>
          </cell>
          <cell r="U350" t="str">
            <v>7920</v>
          </cell>
          <cell r="V350" t="str">
            <v>ZGFT</v>
          </cell>
          <cell r="W350">
            <v>45748</v>
          </cell>
          <cell r="X350">
            <v>0.11</v>
          </cell>
          <cell r="Y350">
            <v>20.705207400000003</v>
          </cell>
        </row>
        <row r="351">
          <cell r="A351" t="str">
            <v>96801-000040A000</v>
          </cell>
          <cell r="B351" t="str">
            <v>FG,WPUBLocoM5_NA,802.11n+outdoor</v>
          </cell>
          <cell r="C351" t="str">
            <v>429B</v>
          </cell>
          <cell r="D351" t="str">
            <v>N10</v>
          </cell>
          <cell r="E351" t="str">
            <v/>
          </cell>
          <cell r="F351" t="str">
            <v>ZGFT</v>
          </cell>
          <cell r="G351" t="str">
            <v>OCS  96801</v>
          </cell>
          <cell r="H351">
            <v>0</v>
          </cell>
          <cell r="I351">
            <v>1000</v>
          </cell>
          <cell r="J351">
            <v>0</v>
          </cell>
          <cell r="K351">
            <v>18357.099999999999</v>
          </cell>
          <cell r="L351">
            <v>18695.849999999999</v>
          </cell>
          <cell r="M351">
            <v>0</v>
          </cell>
          <cell r="N351">
            <v>0</v>
          </cell>
          <cell r="O351">
            <v>0</v>
          </cell>
          <cell r="P351" t="str">
            <v/>
          </cell>
          <cell r="Q351" t="str">
            <v>96801</v>
          </cell>
          <cell r="R351" t="str">
            <v/>
          </cell>
          <cell r="S351" t="str">
            <v/>
          </cell>
          <cell r="T351" t="str">
            <v/>
          </cell>
          <cell r="U351" t="str">
            <v>7920</v>
          </cell>
          <cell r="V351" t="str">
            <v>ZGFT</v>
          </cell>
          <cell r="W351">
            <v>45748</v>
          </cell>
          <cell r="X351">
            <v>0.11</v>
          </cell>
          <cell r="Y351">
            <v>20.7523935</v>
          </cell>
        </row>
        <row r="352">
          <cell r="A352" t="str">
            <v>96801-000060A000</v>
          </cell>
          <cell r="B352" t="str">
            <v>FG,WP901Q-NBAC-G2-2_NA,802.11ac+outdoor</v>
          </cell>
          <cell r="C352" t="str">
            <v>429A</v>
          </cell>
          <cell r="D352" t="str">
            <v>N10</v>
          </cell>
          <cell r="E352" t="str">
            <v/>
          </cell>
          <cell r="F352" t="str">
            <v>ZGFT</v>
          </cell>
          <cell r="G352" t="str">
            <v>OCS  96801</v>
          </cell>
          <cell r="H352">
            <v>0</v>
          </cell>
          <cell r="I352">
            <v>1000</v>
          </cell>
          <cell r="J352">
            <v>0</v>
          </cell>
          <cell r="K352">
            <v>30201.25</v>
          </cell>
          <cell r="L352">
            <v>30480.9</v>
          </cell>
          <cell r="M352">
            <v>0</v>
          </cell>
          <cell r="N352">
            <v>0</v>
          </cell>
          <cell r="O352">
            <v>0</v>
          </cell>
          <cell r="P352" t="str">
            <v/>
          </cell>
          <cell r="Q352" t="str">
            <v>96801</v>
          </cell>
          <cell r="R352" t="str">
            <v/>
          </cell>
          <cell r="S352" t="str">
            <v/>
          </cell>
          <cell r="T352" t="str">
            <v/>
          </cell>
          <cell r="U352" t="str">
            <v>7920</v>
          </cell>
          <cell r="V352" t="str">
            <v>ZGFT</v>
          </cell>
          <cell r="W352">
            <v>45748</v>
          </cell>
          <cell r="X352">
            <v>0.11</v>
          </cell>
          <cell r="Y352">
            <v>33.833799000000006</v>
          </cell>
        </row>
        <row r="353">
          <cell r="A353" t="str">
            <v>96801-000060A000</v>
          </cell>
          <cell r="B353" t="str">
            <v>FG,WP901Q-NBAC-G2-2_NA,802.11ac+outdoor</v>
          </cell>
          <cell r="C353" t="str">
            <v>429B</v>
          </cell>
          <cell r="D353" t="str">
            <v>N10</v>
          </cell>
          <cell r="E353" t="str">
            <v/>
          </cell>
          <cell r="F353" t="str">
            <v>ZGFT</v>
          </cell>
          <cell r="G353" t="str">
            <v>OCS  96801</v>
          </cell>
          <cell r="H353">
            <v>0</v>
          </cell>
          <cell r="I353">
            <v>1000</v>
          </cell>
          <cell r="J353">
            <v>0</v>
          </cell>
          <cell r="K353">
            <v>31064.7</v>
          </cell>
          <cell r="L353">
            <v>31124.66</v>
          </cell>
          <cell r="M353">
            <v>0</v>
          </cell>
          <cell r="N353">
            <v>0</v>
          </cell>
          <cell r="O353">
            <v>0</v>
          </cell>
          <cell r="P353" t="str">
            <v/>
          </cell>
          <cell r="Q353" t="str">
            <v>96801</v>
          </cell>
          <cell r="R353" t="str">
            <v/>
          </cell>
          <cell r="S353" t="str">
            <v/>
          </cell>
          <cell r="T353" t="str">
            <v/>
          </cell>
          <cell r="U353" t="str">
            <v>7920</v>
          </cell>
          <cell r="V353" t="str">
            <v>ZGFT</v>
          </cell>
          <cell r="W353">
            <v>45748</v>
          </cell>
          <cell r="X353">
            <v>0.11</v>
          </cell>
          <cell r="Y353">
            <v>34.5483726</v>
          </cell>
        </row>
        <row r="354">
          <cell r="A354" t="str">
            <v>96801-000070A000</v>
          </cell>
          <cell r="B354" t="str">
            <v>FG,WP901Q-RP5AC-G2_NA,802.11ac+outdoor</v>
          </cell>
          <cell r="C354" t="str">
            <v>429A</v>
          </cell>
          <cell r="D354" t="str">
            <v>N10</v>
          </cell>
          <cell r="E354" t="str">
            <v/>
          </cell>
          <cell r="F354" t="str">
            <v>ZGFT</v>
          </cell>
          <cell r="G354" t="str">
            <v>OCS  96801</v>
          </cell>
          <cell r="H354">
            <v>0</v>
          </cell>
          <cell r="I354">
            <v>1000</v>
          </cell>
          <cell r="J354">
            <v>0</v>
          </cell>
          <cell r="K354">
            <v>89348.73</v>
          </cell>
          <cell r="L354">
            <v>89431.72</v>
          </cell>
          <cell r="M354">
            <v>0</v>
          </cell>
          <cell r="N354">
            <v>0</v>
          </cell>
          <cell r="O354">
            <v>0</v>
          </cell>
          <cell r="P354" t="str">
            <v/>
          </cell>
          <cell r="Q354" t="str">
            <v>96801</v>
          </cell>
          <cell r="R354" t="str">
            <v/>
          </cell>
          <cell r="S354" t="str">
            <v/>
          </cell>
          <cell r="T354" t="str">
            <v/>
          </cell>
          <cell r="U354" t="str">
            <v>7920</v>
          </cell>
          <cell r="V354" t="str">
            <v>ZGFT</v>
          </cell>
          <cell r="W354">
            <v>45748</v>
          </cell>
          <cell r="X354">
            <v>0.11</v>
          </cell>
          <cell r="Y354">
            <v>99.269209200000006</v>
          </cell>
        </row>
        <row r="355">
          <cell r="A355" t="str">
            <v>96801-000070A000</v>
          </cell>
          <cell r="B355" t="str">
            <v>FG,WP901Q-RP5AC-G2_NA,802.11ac+outdoor</v>
          </cell>
          <cell r="C355" t="str">
            <v>429B</v>
          </cell>
          <cell r="D355" t="str">
            <v>N10</v>
          </cell>
          <cell r="E355" t="str">
            <v/>
          </cell>
          <cell r="F355" t="str">
            <v>ZGFT</v>
          </cell>
          <cell r="G355" t="str">
            <v>OCS  96801</v>
          </cell>
          <cell r="H355">
            <v>0</v>
          </cell>
          <cell r="I355">
            <v>1000</v>
          </cell>
          <cell r="J355">
            <v>0</v>
          </cell>
          <cell r="K355">
            <v>88989.96</v>
          </cell>
          <cell r="L355">
            <v>89420.72</v>
          </cell>
          <cell r="M355">
            <v>0</v>
          </cell>
          <cell r="N355">
            <v>0</v>
          </cell>
          <cell r="O355">
            <v>0</v>
          </cell>
          <cell r="P355" t="str">
            <v/>
          </cell>
          <cell r="Q355" t="str">
            <v>96801</v>
          </cell>
          <cell r="R355" t="str">
            <v/>
          </cell>
          <cell r="S355" t="str">
            <v/>
          </cell>
          <cell r="T355" t="str">
            <v/>
          </cell>
          <cell r="U355" t="str">
            <v>7920</v>
          </cell>
          <cell r="V355" t="str">
            <v>ZGFT</v>
          </cell>
          <cell r="W355">
            <v>45748</v>
          </cell>
          <cell r="X355">
            <v>0.11</v>
          </cell>
          <cell r="Y355">
            <v>99.25699920000001</v>
          </cell>
        </row>
        <row r="356">
          <cell r="A356" t="str">
            <v>96801-000080A000</v>
          </cell>
          <cell r="B356" t="str">
            <v>FG,WP901Q-PBE-5AC-Gen2_NA</v>
          </cell>
          <cell r="C356" t="str">
            <v>429A</v>
          </cell>
          <cell r="D356" t="str">
            <v>N10</v>
          </cell>
          <cell r="E356" t="str">
            <v/>
          </cell>
          <cell r="F356" t="str">
            <v>ZGFT</v>
          </cell>
          <cell r="G356" t="str">
            <v>OCS  96801</v>
          </cell>
          <cell r="H356">
            <v>0</v>
          </cell>
          <cell r="I356">
            <v>1000</v>
          </cell>
          <cell r="J356">
            <v>0</v>
          </cell>
          <cell r="K356">
            <v>38187.4</v>
          </cell>
          <cell r="L356">
            <v>38379.85</v>
          </cell>
          <cell r="M356">
            <v>0</v>
          </cell>
          <cell r="N356">
            <v>0</v>
          </cell>
          <cell r="O356">
            <v>0</v>
          </cell>
          <cell r="P356" t="str">
            <v/>
          </cell>
          <cell r="Q356" t="str">
            <v>96801</v>
          </cell>
          <cell r="R356" t="str">
            <v/>
          </cell>
          <cell r="S356" t="str">
            <v/>
          </cell>
          <cell r="T356" t="str">
            <v/>
          </cell>
          <cell r="U356" t="str">
            <v>7920</v>
          </cell>
          <cell r="V356" t="str">
            <v>ZGFT</v>
          </cell>
          <cell r="W356">
            <v>45748</v>
          </cell>
          <cell r="X356">
            <v>0.11</v>
          </cell>
          <cell r="Y356">
            <v>42.601633499999998</v>
          </cell>
        </row>
        <row r="357">
          <cell r="A357" t="str">
            <v>96801-000080A000</v>
          </cell>
          <cell r="B357" t="str">
            <v>FG,WP901Q-PBE-5AC-Gen2_NA</v>
          </cell>
          <cell r="C357" t="str">
            <v>429B</v>
          </cell>
          <cell r="D357" t="str">
            <v>N10</v>
          </cell>
          <cell r="E357" t="str">
            <v/>
          </cell>
          <cell r="F357" t="str">
            <v>ZGFT</v>
          </cell>
          <cell r="G357" t="str">
            <v>OCS  96801</v>
          </cell>
          <cell r="H357">
            <v>0</v>
          </cell>
          <cell r="I357">
            <v>1000</v>
          </cell>
          <cell r="J357">
            <v>0</v>
          </cell>
          <cell r="K357">
            <v>38344.79</v>
          </cell>
          <cell r="L357">
            <v>38458.089999999997</v>
          </cell>
          <cell r="M357">
            <v>0</v>
          </cell>
          <cell r="N357">
            <v>0</v>
          </cell>
          <cell r="O357">
            <v>0</v>
          </cell>
          <cell r="P357" t="str">
            <v/>
          </cell>
          <cell r="Q357" t="str">
            <v>96801</v>
          </cell>
          <cell r="R357" t="str">
            <v/>
          </cell>
          <cell r="S357" t="str">
            <v/>
          </cell>
          <cell r="T357" t="str">
            <v/>
          </cell>
          <cell r="U357" t="str">
            <v>7920</v>
          </cell>
          <cell r="V357" t="str">
            <v>ZGFT</v>
          </cell>
          <cell r="W357">
            <v>45748</v>
          </cell>
          <cell r="X357">
            <v>0.11</v>
          </cell>
          <cell r="Y357">
            <v>42.688479900000004</v>
          </cell>
        </row>
        <row r="358">
          <cell r="A358" t="str">
            <v>96801-000090A000</v>
          </cell>
          <cell r="B358" t="str">
            <v>FG,WPUBUAP-AC-IW_NA,(UAP-AC-IW-US)</v>
          </cell>
          <cell r="C358" t="str">
            <v>429A</v>
          </cell>
          <cell r="D358" t="str">
            <v>N10</v>
          </cell>
          <cell r="E358" t="str">
            <v/>
          </cell>
          <cell r="F358" t="str">
            <v>ZGFT</v>
          </cell>
          <cell r="G358" t="str">
            <v>OCS  96801</v>
          </cell>
          <cell r="H358">
            <v>0</v>
          </cell>
          <cell r="I358">
            <v>1000</v>
          </cell>
          <cell r="J358">
            <v>30202.36</v>
          </cell>
          <cell r="K358">
            <v>30202.33</v>
          </cell>
          <cell r="L358">
            <v>30202.33</v>
          </cell>
          <cell r="M358">
            <v>0</v>
          </cell>
          <cell r="N358">
            <v>0</v>
          </cell>
          <cell r="O358">
            <v>0</v>
          </cell>
          <cell r="P358" t="str">
            <v/>
          </cell>
          <cell r="Q358" t="str">
            <v>96801</v>
          </cell>
          <cell r="R358" t="str">
            <v/>
          </cell>
          <cell r="S358" t="str">
            <v/>
          </cell>
          <cell r="T358" t="str">
            <v/>
          </cell>
          <cell r="U358" t="str">
            <v>7920</v>
          </cell>
          <cell r="V358" t="str">
            <v>ZGFT</v>
          </cell>
          <cell r="W358">
            <v>45748</v>
          </cell>
          <cell r="X358">
            <v>0.11</v>
          </cell>
          <cell r="Y358">
            <v>33.52458630000001</v>
          </cell>
        </row>
        <row r="359">
          <cell r="A359" t="str">
            <v>96801-000090A000</v>
          </cell>
          <cell r="B359" t="str">
            <v>FG,WPUBUAP-AC-IW_NA,(UAP-AC-IW-US)</v>
          </cell>
          <cell r="C359" t="str">
            <v>429B</v>
          </cell>
          <cell r="D359" t="str">
            <v>N10</v>
          </cell>
          <cell r="E359" t="str">
            <v/>
          </cell>
          <cell r="F359" t="str">
            <v>ZGFT</v>
          </cell>
          <cell r="G359" t="str">
            <v>OCS  96801</v>
          </cell>
          <cell r="H359">
            <v>0</v>
          </cell>
          <cell r="I359">
            <v>1000</v>
          </cell>
          <cell r="J359">
            <v>30202.36</v>
          </cell>
          <cell r="K359">
            <v>30202.33</v>
          </cell>
          <cell r="L359">
            <v>30202.33</v>
          </cell>
          <cell r="M359">
            <v>0</v>
          </cell>
          <cell r="N359">
            <v>0</v>
          </cell>
          <cell r="O359">
            <v>0</v>
          </cell>
          <cell r="P359" t="str">
            <v/>
          </cell>
          <cell r="Q359" t="str">
            <v>96801</v>
          </cell>
          <cell r="R359" t="str">
            <v/>
          </cell>
          <cell r="S359" t="str">
            <v/>
          </cell>
          <cell r="T359" t="str">
            <v/>
          </cell>
          <cell r="U359" t="str">
            <v>7920</v>
          </cell>
          <cell r="V359" t="str">
            <v>ZGFT</v>
          </cell>
          <cell r="W359">
            <v>45748</v>
          </cell>
          <cell r="X359">
            <v>0.11</v>
          </cell>
          <cell r="Y359">
            <v>33.52458630000001</v>
          </cell>
        </row>
        <row r="360">
          <cell r="A360" t="str">
            <v>96801-000110A000</v>
          </cell>
          <cell r="B360" t="str">
            <v>FG,WPUBLBE-5AC-Gen2_NA,(LBE-5AC-Gen2-US)</v>
          </cell>
          <cell r="C360" t="str">
            <v>429A</v>
          </cell>
          <cell r="D360" t="str">
            <v>N10</v>
          </cell>
          <cell r="E360" t="str">
            <v/>
          </cell>
          <cell r="F360" t="str">
            <v>ZGFT</v>
          </cell>
          <cell r="G360" t="str">
            <v>OCS  96801</v>
          </cell>
          <cell r="H360">
            <v>0</v>
          </cell>
          <cell r="I360">
            <v>1000</v>
          </cell>
          <cell r="J360">
            <v>18535.150000000001</v>
          </cell>
          <cell r="K360">
            <v>18535.21</v>
          </cell>
          <cell r="L360">
            <v>18535.21</v>
          </cell>
          <cell r="M360">
            <v>0</v>
          </cell>
          <cell r="N360">
            <v>0</v>
          </cell>
          <cell r="O360">
            <v>0</v>
          </cell>
          <cell r="P360" t="str">
            <v/>
          </cell>
          <cell r="Q360" t="str">
            <v>96801</v>
          </cell>
          <cell r="R360" t="str">
            <v/>
          </cell>
          <cell r="S360" t="str">
            <v/>
          </cell>
          <cell r="T360" t="str">
            <v/>
          </cell>
          <cell r="U360" t="str">
            <v>7920</v>
          </cell>
          <cell r="V360" t="str">
            <v>ZGFT</v>
          </cell>
          <cell r="W360">
            <v>45748</v>
          </cell>
          <cell r="X360">
            <v>0.11</v>
          </cell>
          <cell r="Y360">
            <v>20.574083099999999</v>
          </cell>
        </row>
        <row r="361">
          <cell r="A361" t="str">
            <v>96801-000110A000</v>
          </cell>
          <cell r="B361" t="str">
            <v>FG,WPUBLBE-5AC-Gen2_NA,(LBE-5AC-Gen2-US)</v>
          </cell>
          <cell r="C361" t="str">
            <v>429B</v>
          </cell>
          <cell r="D361" t="str">
            <v>N10</v>
          </cell>
          <cell r="E361" t="str">
            <v/>
          </cell>
          <cell r="F361" t="str">
            <v>ZGFT</v>
          </cell>
          <cell r="G361" t="str">
            <v>OCS  96801</v>
          </cell>
          <cell r="H361">
            <v>0</v>
          </cell>
          <cell r="I361">
            <v>1000</v>
          </cell>
          <cell r="J361">
            <v>18535.150000000001</v>
          </cell>
          <cell r="K361">
            <v>18535.21</v>
          </cell>
          <cell r="L361">
            <v>18535.21</v>
          </cell>
          <cell r="M361">
            <v>0</v>
          </cell>
          <cell r="N361">
            <v>0</v>
          </cell>
          <cell r="O361">
            <v>0</v>
          </cell>
          <cell r="P361" t="str">
            <v/>
          </cell>
          <cell r="Q361" t="str">
            <v>96801</v>
          </cell>
          <cell r="R361" t="str">
            <v/>
          </cell>
          <cell r="S361" t="str">
            <v/>
          </cell>
          <cell r="T361" t="str">
            <v/>
          </cell>
          <cell r="U361" t="str">
            <v>7920</v>
          </cell>
          <cell r="V361" t="str">
            <v>ZGFT</v>
          </cell>
          <cell r="W361">
            <v>45748</v>
          </cell>
          <cell r="X361">
            <v>0.11</v>
          </cell>
          <cell r="Y361">
            <v>20.574083099999999</v>
          </cell>
        </row>
        <row r="362">
          <cell r="A362" t="str">
            <v>96801-000120A000</v>
          </cell>
          <cell r="B362" t="str">
            <v>FG,WP901Q-RP5AC-G2_NA,(RP-5AC-Gen2-US)</v>
          </cell>
          <cell r="C362" t="str">
            <v>429A</v>
          </cell>
          <cell r="D362" t="str">
            <v>N10</v>
          </cell>
          <cell r="E362" t="str">
            <v/>
          </cell>
          <cell r="F362" t="str">
            <v>ZGFT</v>
          </cell>
          <cell r="G362" t="str">
            <v>OCS  96801</v>
          </cell>
          <cell r="H362">
            <v>0</v>
          </cell>
          <cell r="I362">
            <v>1000</v>
          </cell>
          <cell r="J362">
            <v>67237.600000000006</v>
          </cell>
          <cell r="K362">
            <v>67237.63</v>
          </cell>
          <cell r="L362">
            <v>67237.63</v>
          </cell>
          <cell r="M362">
            <v>0</v>
          </cell>
          <cell r="N362">
            <v>0</v>
          </cell>
          <cell r="O362">
            <v>0</v>
          </cell>
          <cell r="P362" t="str">
            <v/>
          </cell>
          <cell r="Q362" t="str">
            <v>96801</v>
          </cell>
          <cell r="R362" t="str">
            <v/>
          </cell>
          <cell r="S362" t="str">
            <v/>
          </cell>
          <cell r="T362" t="str">
            <v/>
          </cell>
          <cell r="U362" t="str">
            <v>7920</v>
          </cell>
          <cell r="V362" t="str">
            <v>ZGFT</v>
          </cell>
          <cell r="W362">
            <v>45748</v>
          </cell>
          <cell r="X362">
            <v>0.11</v>
          </cell>
          <cell r="Y362">
            <v>74.633769300000012</v>
          </cell>
        </row>
        <row r="363">
          <cell r="A363" t="str">
            <v>96801-000120A000</v>
          </cell>
          <cell r="B363" t="str">
            <v>FG,WP901Q-RP5AC-G2_NA,(RP-5AC-Gen2-US)</v>
          </cell>
          <cell r="C363" t="str">
            <v>429B</v>
          </cell>
          <cell r="D363" t="str">
            <v>N10</v>
          </cell>
          <cell r="E363" t="str">
            <v/>
          </cell>
          <cell r="F363" t="str">
            <v>ZGFT</v>
          </cell>
          <cell r="G363" t="str">
            <v>OCS  96801</v>
          </cell>
          <cell r="H363">
            <v>0</v>
          </cell>
          <cell r="I363">
            <v>1000</v>
          </cell>
          <cell r="J363">
            <v>67237.600000000006</v>
          </cell>
          <cell r="K363">
            <v>67237.63</v>
          </cell>
          <cell r="L363">
            <v>67237.63</v>
          </cell>
          <cell r="M363">
            <v>0</v>
          </cell>
          <cell r="N363">
            <v>0</v>
          </cell>
          <cell r="O363">
            <v>0</v>
          </cell>
          <cell r="P363" t="str">
            <v/>
          </cell>
          <cell r="Q363" t="str">
            <v>96801</v>
          </cell>
          <cell r="R363" t="str">
            <v/>
          </cell>
          <cell r="S363" t="str">
            <v/>
          </cell>
          <cell r="T363" t="str">
            <v/>
          </cell>
          <cell r="U363" t="str">
            <v>7920</v>
          </cell>
          <cell r="V363" t="str">
            <v>ZGFT</v>
          </cell>
          <cell r="W363">
            <v>45748</v>
          </cell>
          <cell r="X363">
            <v>0.11</v>
          </cell>
          <cell r="Y363">
            <v>74.633769300000012</v>
          </cell>
        </row>
        <row r="364">
          <cell r="A364" t="str">
            <v>96801-000130A000</v>
          </cell>
          <cell r="B364" t="str">
            <v>FG,WP901Q-NBAC-G2-2_NA,(NBE-5AC-Gen2-US)</v>
          </cell>
          <cell r="C364" t="str">
            <v>429A</v>
          </cell>
          <cell r="D364" t="str">
            <v>N10</v>
          </cell>
          <cell r="E364" t="str">
            <v/>
          </cell>
          <cell r="F364" t="str">
            <v>ZGFT</v>
          </cell>
          <cell r="G364" t="str">
            <v>OCS  96801</v>
          </cell>
          <cell r="H364">
            <v>0</v>
          </cell>
          <cell r="I364">
            <v>1000</v>
          </cell>
          <cell r="J364">
            <v>21658.59</v>
          </cell>
          <cell r="K364">
            <v>21658.62</v>
          </cell>
          <cell r="L364">
            <v>21658.62</v>
          </cell>
          <cell r="M364">
            <v>0</v>
          </cell>
          <cell r="N364">
            <v>0</v>
          </cell>
          <cell r="O364">
            <v>0</v>
          </cell>
          <cell r="P364" t="str">
            <v/>
          </cell>
          <cell r="Q364" t="str">
            <v>96801</v>
          </cell>
          <cell r="R364" t="str">
            <v/>
          </cell>
          <cell r="S364" t="str">
            <v/>
          </cell>
          <cell r="T364" t="str">
            <v/>
          </cell>
          <cell r="U364" t="str">
            <v>7920</v>
          </cell>
          <cell r="V364" t="str">
            <v>ZGFT</v>
          </cell>
          <cell r="W364">
            <v>45748</v>
          </cell>
          <cell r="X364">
            <v>0.11</v>
          </cell>
          <cell r="Y364">
            <v>24.041068200000002</v>
          </cell>
        </row>
        <row r="365">
          <cell r="A365" t="str">
            <v>96801-000130A000</v>
          </cell>
          <cell r="B365" t="str">
            <v>FG,WP901Q-NBAC-G2-2_NA,(NBE-5AC-Gen2-US)</v>
          </cell>
          <cell r="C365" t="str">
            <v>429B</v>
          </cell>
          <cell r="D365" t="str">
            <v>N10</v>
          </cell>
          <cell r="E365" t="str">
            <v/>
          </cell>
          <cell r="F365" t="str">
            <v>ZGFT</v>
          </cell>
          <cell r="G365" t="str">
            <v>OCS  96801</v>
          </cell>
          <cell r="H365">
            <v>0</v>
          </cell>
          <cell r="I365">
            <v>1000</v>
          </cell>
          <cell r="J365">
            <v>21658.59</v>
          </cell>
          <cell r="K365">
            <v>21658.62</v>
          </cell>
          <cell r="L365">
            <v>21658.62</v>
          </cell>
          <cell r="M365">
            <v>0</v>
          </cell>
          <cell r="N365">
            <v>0</v>
          </cell>
          <cell r="O365">
            <v>0</v>
          </cell>
          <cell r="P365" t="str">
            <v/>
          </cell>
          <cell r="Q365" t="str">
            <v>96801</v>
          </cell>
          <cell r="R365" t="str">
            <v/>
          </cell>
          <cell r="S365" t="str">
            <v/>
          </cell>
          <cell r="T365" t="str">
            <v/>
          </cell>
          <cell r="U365" t="str">
            <v>7920</v>
          </cell>
          <cell r="V365" t="str">
            <v>ZGFT</v>
          </cell>
          <cell r="W365">
            <v>45748</v>
          </cell>
          <cell r="X365">
            <v>0.11</v>
          </cell>
          <cell r="Y365">
            <v>24.041068200000002</v>
          </cell>
        </row>
        <row r="366">
          <cell r="A366" t="str">
            <v>96801-000150A000</v>
          </cell>
          <cell r="B366" t="str">
            <v>FG,WPUBUAP-nanoHD_NA,(UAP-nanoHD)</v>
          </cell>
          <cell r="C366" t="str">
            <v>429A</v>
          </cell>
          <cell r="D366" t="str">
            <v>N10</v>
          </cell>
          <cell r="E366" t="str">
            <v/>
          </cell>
          <cell r="F366" t="str">
            <v>ZGFT</v>
          </cell>
          <cell r="G366" t="str">
            <v>OCS  96801</v>
          </cell>
          <cell r="H366">
            <v>0</v>
          </cell>
          <cell r="I366">
            <v>1000</v>
          </cell>
          <cell r="J366">
            <v>22743.03</v>
          </cell>
          <cell r="K366">
            <v>22742.97</v>
          </cell>
          <cell r="L366">
            <v>22742.97</v>
          </cell>
          <cell r="M366">
            <v>0</v>
          </cell>
          <cell r="N366">
            <v>0</v>
          </cell>
          <cell r="O366">
            <v>0</v>
          </cell>
          <cell r="P366" t="str">
            <v/>
          </cell>
          <cell r="Q366" t="str">
            <v>96801</v>
          </cell>
          <cell r="R366" t="str">
            <v/>
          </cell>
          <cell r="S366" t="str">
            <v/>
          </cell>
          <cell r="T366" t="str">
            <v/>
          </cell>
          <cell r="U366" t="str">
            <v>7920</v>
          </cell>
          <cell r="V366" t="str">
            <v>ZGFT</v>
          </cell>
          <cell r="W366">
            <v>45748</v>
          </cell>
          <cell r="X366">
            <v>0.11</v>
          </cell>
          <cell r="Y366">
            <v>25.244696700000002</v>
          </cell>
        </row>
        <row r="367">
          <cell r="A367" t="str">
            <v>96801-000150A000</v>
          </cell>
          <cell r="B367" t="str">
            <v>FG,WPUBUAP-nanoHD_NA,(UAP-nanoHD)</v>
          </cell>
          <cell r="C367" t="str">
            <v>429B</v>
          </cell>
          <cell r="D367" t="str">
            <v>N10</v>
          </cell>
          <cell r="E367" t="str">
            <v/>
          </cell>
          <cell r="F367" t="str">
            <v>ZGFT</v>
          </cell>
          <cell r="G367" t="str">
            <v>OCS  96801</v>
          </cell>
          <cell r="H367">
            <v>0</v>
          </cell>
          <cell r="I367">
            <v>1000</v>
          </cell>
          <cell r="J367">
            <v>22743.03</v>
          </cell>
          <cell r="K367">
            <v>22742.97</v>
          </cell>
          <cell r="L367">
            <v>22742.97</v>
          </cell>
          <cell r="M367">
            <v>0</v>
          </cell>
          <cell r="N367">
            <v>0</v>
          </cell>
          <cell r="O367">
            <v>0</v>
          </cell>
          <cell r="P367" t="str">
            <v/>
          </cell>
          <cell r="Q367" t="str">
            <v>96801</v>
          </cell>
          <cell r="R367" t="str">
            <v/>
          </cell>
          <cell r="S367" t="str">
            <v/>
          </cell>
          <cell r="T367" t="str">
            <v/>
          </cell>
          <cell r="U367" t="str">
            <v>7920</v>
          </cell>
          <cell r="V367" t="str">
            <v>ZGFT</v>
          </cell>
          <cell r="W367">
            <v>45748</v>
          </cell>
          <cell r="X367">
            <v>0.11</v>
          </cell>
          <cell r="Y367">
            <v>25.244696700000002</v>
          </cell>
        </row>
        <row r="368">
          <cell r="A368" t="str">
            <v>96801-000170A000</v>
          </cell>
          <cell r="B368" t="str">
            <v>FG,WP901Q-PBE-5AC-Gen2_NA</v>
          </cell>
          <cell r="C368" t="str">
            <v>429A</v>
          </cell>
          <cell r="D368" t="str">
            <v>N10</v>
          </cell>
          <cell r="E368" t="str">
            <v/>
          </cell>
          <cell r="F368" t="str">
            <v>ZGFT</v>
          </cell>
          <cell r="G368" t="str">
            <v>OCS  96801</v>
          </cell>
          <cell r="H368">
            <v>0</v>
          </cell>
          <cell r="I368">
            <v>1000</v>
          </cell>
          <cell r="J368">
            <v>18430</v>
          </cell>
          <cell r="K368">
            <v>18429.490000000002</v>
          </cell>
          <cell r="L368">
            <v>18429.490000000002</v>
          </cell>
          <cell r="M368">
            <v>0</v>
          </cell>
          <cell r="N368">
            <v>0</v>
          </cell>
          <cell r="O368">
            <v>0</v>
          </cell>
          <cell r="P368" t="str">
            <v/>
          </cell>
          <cell r="Q368" t="str">
            <v>96801</v>
          </cell>
          <cell r="R368" t="str">
            <v/>
          </cell>
          <cell r="S368" t="str">
            <v/>
          </cell>
          <cell r="T368" t="str">
            <v/>
          </cell>
          <cell r="U368" t="str">
            <v>7920</v>
          </cell>
          <cell r="V368" t="str">
            <v>ZGFT</v>
          </cell>
          <cell r="W368">
            <v>45748</v>
          </cell>
          <cell r="X368">
            <v>0.11</v>
          </cell>
          <cell r="Y368">
            <v>20.456733900000003</v>
          </cell>
        </row>
        <row r="369">
          <cell r="A369" t="str">
            <v>96801-000170A000</v>
          </cell>
          <cell r="B369" t="str">
            <v>FG,WP901Q-PBE-5AC-Gen2_NA</v>
          </cell>
          <cell r="C369" t="str">
            <v>429B</v>
          </cell>
          <cell r="D369" t="str">
            <v>N10</v>
          </cell>
          <cell r="E369" t="str">
            <v/>
          </cell>
          <cell r="F369" t="str">
            <v>ZGFT</v>
          </cell>
          <cell r="G369" t="str">
            <v>OCS  96801</v>
          </cell>
          <cell r="H369">
            <v>0</v>
          </cell>
          <cell r="I369">
            <v>1000</v>
          </cell>
          <cell r="J369">
            <v>18430</v>
          </cell>
          <cell r="K369">
            <v>18429.490000000002</v>
          </cell>
          <cell r="L369">
            <v>18429.490000000002</v>
          </cell>
          <cell r="M369">
            <v>0</v>
          </cell>
          <cell r="N369">
            <v>0</v>
          </cell>
          <cell r="O369">
            <v>0</v>
          </cell>
          <cell r="P369" t="str">
            <v/>
          </cell>
          <cell r="Q369" t="str">
            <v>96801</v>
          </cell>
          <cell r="R369" t="str">
            <v/>
          </cell>
          <cell r="S369" t="str">
            <v/>
          </cell>
          <cell r="T369" t="str">
            <v/>
          </cell>
          <cell r="U369" t="str">
            <v>7920</v>
          </cell>
          <cell r="V369" t="str">
            <v>ZGFT</v>
          </cell>
          <cell r="W369">
            <v>45748</v>
          </cell>
          <cell r="X369">
            <v>0.11</v>
          </cell>
          <cell r="Y369">
            <v>20.456733900000003</v>
          </cell>
        </row>
        <row r="370">
          <cell r="A370" t="str">
            <v>96801-000180A000</v>
          </cell>
          <cell r="B370" t="str">
            <v>FG,WPUBUAP-nanoHD_NA,802.11ac+indoor</v>
          </cell>
          <cell r="C370" t="str">
            <v>429A</v>
          </cell>
          <cell r="D370" t="str">
            <v>N10</v>
          </cell>
          <cell r="E370" t="str">
            <v/>
          </cell>
          <cell r="F370" t="str">
            <v>ZGFT</v>
          </cell>
          <cell r="G370" t="str">
            <v>OCS  96801</v>
          </cell>
          <cell r="H370">
            <v>0</v>
          </cell>
          <cell r="I370">
            <v>1000</v>
          </cell>
          <cell r="J370">
            <v>42365</v>
          </cell>
          <cell r="K370">
            <v>39429.519999999997</v>
          </cell>
          <cell r="L370">
            <v>40159.519999999997</v>
          </cell>
          <cell r="M370">
            <v>0</v>
          </cell>
          <cell r="N370">
            <v>0</v>
          </cell>
          <cell r="O370">
            <v>0</v>
          </cell>
          <cell r="P370" t="str">
            <v/>
          </cell>
          <cell r="Q370" t="str">
            <v>96801</v>
          </cell>
          <cell r="R370" t="str">
            <v/>
          </cell>
          <cell r="S370" t="str">
            <v/>
          </cell>
          <cell r="T370" t="str">
            <v/>
          </cell>
          <cell r="U370" t="str">
            <v>7920</v>
          </cell>
          <cell r="V370" t="str">
            <v>ZGFT</v>
          </cell>
          <cell r="W370">
            <v>45748</v>
          </cell>
          <cell r="X370">
            <v>0.11</v>
          </cell>
          <cell r="Y370">
            <v>44.577067199999995</v>
          </cell>
        </row>
        <row r="371">
          <cell r="A371" t="str">
            <v>96801-000180A000</v>
          </cell>
          <cell r="B371" t="str">
            <v>FG,WPUBUAP-nanoHD_NA,802.11ac+indoor</v>
          </cell>
          <cell r="C371" t="str">
            <v>429B</v>
          </cell>
          <cell r="D371" t="str">
            <v>N10</v>
          </cell>
          <cell r="E371" t="str">
            <v/>
          </cell>
          <cell r="F371" t="str">
            <v>ZGFT</v>
          </cell>
          <cell r="G371" t="str">
            <v>OCS  96801</v>
          </cell>
          <cell r="H371">
            <v>0</v>
          </cell>
          <cell r="I371">
            <v>1000</v>
          </cell>
          <cell r="J371">
            <v>42365</v>
          </cell>
          <cell r="K371">
            <v>39430.33</v>
          </cell>
          <cell r="L371">
            <v>40160.33</v>
          </cell>
          <cell r="M371">
            <v>0</v>
          </cell>
          <cell r="N371">
            <v>0</v>
          </cell>
          <cell r="O371">
            <v>0</v>
          </cell>
          <cell r="P371" t="str">
            <v/>
          </cell>
          <cell r="Q371" t="str">
            <v>96801</v>
          </cell>
          <cell r="R371" t="str">
            <v/>
          </cell>
          <cell r="S371" t="str">
            <v/>
          </cell>
          <cell r="T371" t="str">
            <v/>
          </cell>
          <cell r="U371" t="str">
            <v>7920</v>
          </cell>
          <cell r="V371" t="str">
            <v>ZGFT</v>
          </cell>
          <cell r="W371">
            <v>45748</v>
          </cell>
          <cell r="X371">
            <v>0.11</v>
          </cell>
          <cell r="Y371">
            <v>44.577966300000007</v>
          </cell>
        </row>
        <row r="372">
          <cell r="A372" t="str">
            <v>96801-000190A000</v>
          </cell>
          <cell r="B372" t="str">
            <v>FG,WPUBUAP-nanoHD_NA,802.11ac+indoor</v>
          </cell>
          <cell r="C372" t="str">
            <v>429A</v>
          </cell>
          <cell r="D372" t="str">
            <v>N10</v>
          </cell>
          <cell r="E372" t="str">
            <v/>
          </cell>
          <cell r="F372" t="str">
            <v>ZGFT</v>
          </cell>
          <cell r="G372" t="str">
            <v>OCS  96801</v>
          </cell>
          <cell r="H372">
            <v>0</v>
          </cell>
          <cell r="I372">
            <v>1000</v>
          </cell>
          <cell r="J372">
            <v>42411.67</v>
          </cell>
          <cell r="K372">
            <v>39169.89</v>
          </cell>
          <cell r="L372">
            <v>39765.839999999997</v>
          </cell>
          <cell r="M372">
            <v>0</v>
          </cell>
          <cell r="N372">
            <v>0</v>
          </cell>
          <cell r="O372">
            <v>0</v>
          </cell>
          <cell r="P372" t="str">
            <v/>
          </cell>
          <cell r="Q372" t="str">
            <v>96801</v>
          </cell>
          <cell r="R372" t="str">
            <v/>
          </cell>
          <cell r="S372" t="str">
            <v/>
          </cell>
          <cell r="T372" t="str">
            <v/>
          </cell>
          <cell r="U372" t="str">
            <v>7920</v>
          </cell>
          <cell r="V372" t="str">
            <v>ZGFT</v>
          </cell>
          <cell r="W372">
            <v>45748</v>
          </cell>
          <cell r="X372">
            <v>0.11</v>
          </cell>
          <cell r="Y372">
            <v>44.140082400000004</v>
          </cell>
        </row>
        <row r="373">
          <cell r="A373" t="str">
            <v>96801-000190A000</v>
          </cell>
          <cell r="B373" t="str">
            <v>FG,WPUBUAP-nanoHD_NA,802.11ac+indoor</v>
          </cell>
          <cell r="C373" t="str">
            <v>429B</v>
          </cell>
          <cell r="D373" t="str">
            <v>N10</v>
          </cell>
          <cell r="E373" t="str">
            <v/>
          </cell>
          <cell r="F373" t="str">
            <v>ZGFT</v>
          </cell>
          <cell r="G373" t="str">
            <v>OCS  96801</v>
          </cell>
          <cell r="H373">
            <v>0</v>
          </cell>
          <cell r="I373">
            <v>1000</v>
          </cell>
          <cell r="J373">
            <v>42411.67</v>
          </cell>
          <cell r="K373">
            <v>39333.120000000003</v>
          </cell>
          <cell r="L373">
            <v>39963.93</v>
          </cell>
          <cell r="M373">
            <v>0</v>
          </cell>
          <cell r="N373">
            <v>0</v>
          </cell>
          <cell r="O373">
            <v>0</v>
          </cell>
          <cell r="P373" t="str">
            <v/>
          </cell>
          <cell r="Q373" t="str">
            <v>96801</v>
          </cell>
          <cell r="R373" t="str">
            <v/>
          </cell>
          <cell r="S373" t="str">
            <v/>
          </cell>
          <cell r="T373" t="str">
            <v/>
          </cell>
          <cell r="U373" t="str">
            <v>7920</v>
          </cell>
          <cell r="V373" t="str">
            <v>ZGFT</v>
          </cell>
          <cell r="W373">
            <v>45748</v>
          </cell>
          <cell r="X373">
            <v>0.11</v>
          </cell>
          <cell r="Y373">
            <v>44.359962299999999</v>
          </cell>
        </row>
        <row r="374">
          <cell r="A374" t="str">
            <v>96801-000220A000</v>
          </cell>
          <cell r="B374" t="str">
            <v>FG,WP901Q-PBE-5AC-Gen2_NA</v>
          </cell>
          <cell r="C374" t="str">
            <v>429A</v>
          </cell>
          <cell r="D374" t="str">
            <v>N10</v>
          </cell>
          <cell r="E374" t="str">
            <v/>
          </cell>
          <cell r="F374" t="str">
            <v>ZGFT</v>
          </cell>
          <cell r="G374" t="str">
            <v>OCS  96801</v>
          </cell>
          <cell r="H374">
            <v>0</v>
          </cell>
          <cell r="I374">
            <v>1000</v>
          </cell>
          <cell r="J374">
            <v>46152.5</v>
          </cell>
          <cell r="K374">
            <v>38118.949999999997</v>
          </cell>
          <cell r="L374">
            <v>38298.76</v>
          </cell>
          <cell r="M374">
            <v>0</v>
          </cell>
          <cell r="N374">
            <v>0</v>
          </cell>
          <cell r="O374">
            <v>0</v>
          </cell>
          <cell r="P374" t="str">
            <v/>
          </cell>
          <cell r="Q374" t="str">
            <v>96801</v>
          </cell>
          <cell r="R374" t="str">
            <v/>
          </cell>
          <cell r="S374" t="str">
            <v/>
          </cell>
          <cell r="T374" t="str">
            <v/>
          </cell>
          <cell r="U374" t="str">
            <v>7920</v>
          </cell>
          <cell r="V374" t="str">
            <v>ZGFT</v>
          </cell>
          <cell r="W374">
            <v>45748</v>
          </cell>
          <cell r="X374">
            <v>0.11</v>
          </cell>
          <cell r="Y374">
            <v>42.511623600000007</v>
          </cell>
        </row>
        <row r="375">
          <cell r="A375" t="str">
            <v>96801-000220A000</v>
          </cell>
          <cell r="B375" t="str">
            <v>FG,WP901Q-PBE-5AC-Gen2_NA</v>
          </cell>
          <cell r="C375" t="str">
            <v>429B</v>
          </cell>
          <cell r="D375" t="str">
            <v>N10</v>
          </cell>
          <cell r="E375" t="str">
            <v/>
          </cell>
          <cell r="F375" t="str">
            <v>ZGFT</v>
          </cell>
          <cell r="G375" t="str">
            <v>OCS  96801</v>
          </cell>
          <cell r="H375">
            <v>0</v>
          </cell>
          <cell r="I375">
            <v>1000</v>
          </cell>
          <cell r="J375">
            <v>46152.5</v>
          </cell>
          <cell r="K375">
            <v>38271.57</v>
          </cell>
          <cell r="L375">
            <v>38372.230000000003</v>
          </cell>
          <cell r="M375">
            <v>0</v>
          </cell>
          <cell r="N375">
            <v>0</v>
          </cell>
          <cell r="O375">
            <v>0</v>
          </cell>
          <cell r="P375" t="str">
            <v/>
          </cell>
          <cell r="Q375" t="str">
            <v>96801</v>
          </cell>
          <cell r="R375" t="str">
            <v/>
          </cell>
          <cell r="S375" t="str">
            <v/>
          </cell>
          <cell r="T375" t="str">
            <v/>
          </cell>
          <cell r="U375" t="str">
            <v>7920</v>
          </cell>
          <cell r="V375" t="str">
            <v>ZGFT</v>
          </cell>
          <cell r="W375">
            <v>45748</v>
          </cell>
          <cell r="X375">
            <v>0.11</v>
          </cell>
          <cell r="Y375">
            <v>42.593175300000006</v>
          </cell>
        </row>
        <row r="376">
          <cell r="A376" t="str">
            <v>96801-000230A000</v>
          </cell>
          <cell r="B376" t="str">
            <v>FG,WP901Q-PBE-5AC-Gen2_NA</v>
          </cell>
          <cell r="C376" t="str">
            <v>429A</v>
          </cell>
          <cell r="D376" t="str">
            <v>N10</v>
          </cell>
          <cell r="E376" t="str">
            <v/>
          </cell>
          <cell r="F376" t="str">
            <v>ZGFT</v>
          </cell>
          <cell r="G376" t="str">
            <v>OCS  96801</v>
          </cell>
          <cell r="H376">
            <v>0</v>
          </cell>
          <cell r="I376">
            <v>1000</v>
          </cell>
          <cell r="J376">
            <v>42385.43</v>
          </cell>
          <cell r="K376">
            <v>41364.54</v>
          </cell>
          <cell r="L376">
            <v>41733.019999999997</v>
          </cell>
          <cell r="M376">
            <v>0</v>
          </cell>
          <cell r="N376">
            <v>0</v>
          </cell>
          <cell r="O376">
            <v>0</v>
          </cell>
          <cell r="P376" t="str">
            <v/>
          </cell>
          <cell r="Q376" t="str">
            <v>96801</v>
          </cell>
          <cell r="R376" t="str">
            <v/>
          </cell>
          <cell r="S376" t="str">
            <v/>
          </cell>
          <cell r="T376" t="str">
            <v/>
          </cell>
          <cell r="U376" t="str">
            <v>7920</v>
          </cell>
          <cell r="V376" t="str">
            <v>ZGFT</v>
          </cell>
          <cell r="W376">
            <v>45748</v>
          </cell>
          <cell r="X376">
            <v>0.11</v>
          </cell>
          <cell r="Y376">
            <v>46.323652199999998</v>
          </cell>
        </row>
        <row r="377">
          <cell r="A377" t="str">
            <v>96801-000230A000</v>
          </cell>
          <cell r="B377" t="str">
            <v>FG,WP901Q-PBE-5AC-Gen2_NA</v>
          </cell>
          <cell r="C377" t="str">
            <v>429B</v>
          </cell>
          <cell r="D377" t="str">
            <v>N10</v>
          </cell>
          <cell r="E377" t="str">
            <v/>
          </cell>
          <cell r="F377" t="str">
            <v>ZGFT</v>
          </cell>
          <cell r="G377" t="str">
            <v>OCS  96801</v>
          </cell>
          <cell r="H377">
            <v>0</v>
          </cell>
          <cell r="I377">
            <v>1000</v>
          </cell>
          <cell r="J377">
            <v>42385.43</v>
          </cell>
          <cell r="K377">
            <v>41364.54</v>
          </cell>
          <cell r="L377">
            <v>41733.019999999997</v>
          </cell>
          <cell r="M377">
            <v>0</v>
          </cell>
          <cell r="N377">
            <v>0</v>
          </cell>
          <cell r="O377">
            <v>0</v>
          </cell>
          <cell r="P377" t="str">
            <v/>
          </cell>
          <cell r="Q377" t="str">
            <v>96801</v>
          </cell>
          <cell r="R377" t="str">
            <v/>
          </cell>
          <cell r="S377" t="str">
            <v/>
          </cell>
          <cell r="T377" t="str">
            <v/>
          </cell>
          <cell r="U377" t="str">
            <v>7920</v>
          </cell>
          <cell r="V377" t="str">
            <v>ZGFT</v>
          </cell>
          <cell r="W377">
            <v>45748</v>
          </cell>
          <cell r="X377">
            <v>0.11</v>
          </cell>
          <cell r="Y377">
            <v>46.323652199999998</v>
          </cell>
        </row>
        <row r="378">
          <cell r="A378" t="str">
            <v>96801-000260A000</v>
          </cell>
          <cell r="B378" t="str">
            <v>FG,WPUBUAP-AC-IW_NA,802.11ac+indoor</v>
          </cell>
          <cell r="C378" t="str">
            <v>429A</v>
          </cell>
          <cell r="D378" t="str">
            <v>N10</v>
          </cell>
          <cell r="E378" t="str">
            <v/>
          </cell>
          <cell r="F378" t="str">
            <v>ZGFT</v>
          </cell>
          <cell r="G378" t="str">
            <v>OCS  96801</v>
          </cell>
          <cell r="H378">
            <v>0</v>
          </cell>
          <cell r="I378">
            <v>1000</v>
          </cell>
          <cell r="J378">
            <v>38548.33</v>
          </cell>
          <cell r="K378">
            <v>31610.13</v>
          </cell>
          <cell r="L378">
            <v>31918.18</v>
          </cell>
          <cell r="M378">
            <v>0</v>
          </cell>
          <cell r="N378">
            <v>574.53</v>
          </cell>
          <cell r="O378">
            <v>18</v>
          </cell>
          <cell r="P378" t="str">
            <v/>
          </cell>
          <cell r="Q378" t="str">
            <v>96801</v>
          </cell>
          <cell r="R378" t="str">
            <v/>
          </cell>
          <cell r="S378" t="str">
            <v/>
          </cell>
          <cell r="T378" t="str">
            <v/>
          </cell>
          <cell r="U378" t="str">
            <v>7920</v>
          </cell>
          <cell r="V378" t="str">
            <v>ZGFT</v>
          </cell>
          <cell r="W378">
            <v>45748</v>
          </cell>
          <cell r="X378">
            <v>0.11</v>
          </cell>
          <cell r="Y378">
            <v>35.4291798</v>
          </cell>
        </row>
        <row r="379">
          <cell r="A379" t="str">
            <v>96801-000260A000</v>
          </cell>
          <cell r="B379" t="str">
            <v>FG,WPUBUAP-AC-IW_NA,802.11ac+indoor</v>
          </cell>
          <cell r="C379" t="str">
            <v>429B</v>
          </cell>
          <cell r="D379" t="str">
            <v>N10</v>
          </cell>
          <cell r="E379" t="str">
            <v/>
          </cell>
          <cell r="F379" t="str">
            <v>ZGFT</v>
          </cell>
          <cell r="G379" t="str">
            <v>OCS  96801</v>
          </cell>
          <cell r="H379">
            <v>0</v>
          </cell>
          <cell r="I379">
            <v>1000</v>
          </cell>
          <cell r="J379">
            <v>38548.33</v>
          </cell>
          <cell r="K379">
            <v>31718.720000000001</v>
          </cell>
          <cell r="L379">
            <v>32026.69</v>
          </cell>
          <cell r="M379">
            <v>0</v>
          </cell>
          <cell r="N379">
            <v>0</v>
          </cell>
          <cell r="O379">
            <v>0</v>
          </cell>
          <cell r="P379" t="str">
            <v/>
          </cell>
          <cell r="Q379" t="str">
            <v>96801</v>
          </cell>
          <cell r="R379" t="str">
            <v/>
          </cell>
          <cell r="S379" t="str">
            <v/>
          </cell>
          <cell r="T379" t="str">
            <v/>
          </cell>
          <cell r="U379" t="str">
            <v>7920</v>
          </cell>
          <cell r="V379" t="str">
            <v>ZGFT</v>
          </cell>
          <cell r="W379">
            <v>45748</v>
          </cell>
          <cell r="X379">
            <v>0.11</v>
          </cell>
          <cell r="Y379">
            <v>35.549625900000002</v>
          </cell>
        </row>
        <row r="380">
          <cell r="A380" t="str">
            <v>96801-000270A000</v>
          </cell>
          <cell r="B380" t="str">
            <v>FG,WPUBUAP-AC-IW_NA,802.11ac+indoor</v>
          </cell>
          <cell r="C380" t="str">
            <v>429A</v>
          </cell>
          <cell r="D380" t="str">
            <v>N10</v>
          </cell>
          <cell r="E380" t="str">
            <v/>
          </cell>
          <cell r="F380" t="str">
            <v>ZGFT</v>
          </cell>
          <cell r="G380" t="str">
            <v>OCS  96801</v>
          </cell>
          <cell r="H380">
            <v>0</v>
          </cell>
          <cell r="I380">
            <v>1000</v>
          </cell>
          <cell r="J380">
            <v>40247.5</v>
          </cell>
          <cell r="K380">
            <v>35760.080000000002</v>
          </cell>
          <cell r="L380">
            <v>36247.42</v>
          </cell>
          <cell r="M380">
            <v>0</v>
          </cell>
          <cell r="N380">
            <v>0</v>
          </cell>
          <cell r="O380">
            <v>0</v>
          </cell>
          <cell r="P380" t="str">
            <v/>
          </cell>
          <cell r="Q380" t="str">
            <v>96801</v>
          </cell>
          <cell r="R380" t="str">
            <v/>
          </cell>
          <cell r="S380" t="str">
            <v/>
          </cell>
          <cell r="T380" t="str">
            <v/>
          </cell>
          <cell r="U380" t="str">
            <v>7920</v>
          </cell>
          <cell r="V380" t="str">
            <v>ZGFT</v>
          </cell>
          <cell r="W380">
            <v>45748</v>
          </cell>
          <cell r="X380">
            <v>0.11</v>
          </cell>
          <cell r="Y380">
            <v>40.234636200000004</v>
          </cell>
        </row>
        <row r="381">
          <cell r="A381" t="str">
            <v>96801-000270A000</v>
          </cell>
          <cell r="B381" t="str">
            <v>FG,WPUBUAP-AC-IW_NA,802.11ac+indoor</v>
          </cell>
          <cell r="C381" t="str">
            <v>429B</v>
          </cell>
          <cell r="D381" t="str">
            <v>N10</v>
          </cell>
          <cell r="E381" t="str">
            <v/>
          </cell>
          <cell r="F381" t="str">
            <v>ZGFT</v>
          </cell>
          <cell r="G381" t="str">
            <v>OCS  96801</v>
          </cell>
          <cell r="H381">
            <v>0</v>
          </cell>
          <cell r="I381">
            <v>1000</v>
          </cell>
          <cell r="J381">
            <v>40247.5</v>
          </cell>
          <cell r="K381">
            <v>35762.300000000003</v>
          </cell>
          <cell r="L381">
            <v>36249.64</v>
          </cell>
          <cell r="M381">
            <v>0</v>
          </cell>
          <cell r="N381">
            <v>0</v>
          </cell>
          <cell r="O381">
            <v>0</v>
          </cell>
          <cell r="P381" t="str">
            <v/>
          </cell>
          <cell r="Q381" t="str">
            <v>96801</v>
          </cell>
          <cell r="R381" t="str">
            <v/>
          </cell>
          <cell r="S381" t="str">
            <v/>
          </cell>
          <cell r="T381" t="str">
            <v/>
          </cell>
          <cell r="U381" t="str">
            <v>7920</v>
          </cell>
          <cell r="V381" t="str">
            <v>ZGFT</v>
          </cell>
          <cell r="W381">
            <v>45748</v>
          </cell>
          <cell r="X381">
            <v>0.11</v>
          </cell>
          <cell r="Y381">
            <v>40.237100400000003</v>
          </cell>
        </row>
        <row r="382">
          <cell r="A382" t="str">
            <v>96801-000280A000</v>
          </cell>
          <cell r="B382" t="str">
            <v>FG,WP901Q-NBAC-G2-2_NA,802.11ac+outdoor</v>
          </cell>
          <cell r="C382" t="str">
            <v>429A</v>
          </cell>
          <cell r="D382" t="str">
            <v>N10</v>
          </cell>
          <cell r="E382" t="str">
            <v/>
          </cell>
          <cell r="F382" t="str">
            <v>ZGFT</v>
          </cell>
          <cell r="G382" t="str">
            <v>OCS  96801</v>
          </cell>
          <cell r="H382">
            <v>0</v>
          </cell>
          <cell r="I382">
            <v>1000</v>
          </cell>
          <cell r="J382">
            <v>39800.400000000001</v>
          </cell>
          <cell r="K382">
            <v>30220.28</v>
          </cell>
          <cell r="L382">
            <v>30499.72</v>
          </cell>
          <cell r="M382">
            <v>0</v>
          </cell>
          <cell r="N382">
            <v>0</v>
          </cell>
          <cell r="O382">
            <v>0</v>
          </cell>
          <cell r="P382" t="str">
            <v/>
          </cell>
          <cell r="Q382" t="str">
            <v>96801</v>
          </cell>
          <cell r="R382" t="str">
            <v/>
          </cell>
          <cell r="S382" t="str">
            <v/>
          </cell>
          <cell r="T382" t="str">
            <v/>
          </cell>
          <cell r="U382" t="str">
            <v>7920</v>
          </cell>
          <cell r="V382" t="str">
            <v>ZGFT</v>
          </cell>
          <cell r="W382">
            <v>45748</v>
          </cell>
          <cell r="X382">
            <v>0.11</v>
          </cell>
          <cell r="Y382">
            <v>33.854689200000003</v>
          </cell>
        </row>
        <row r="383">
          <cell r="A383" t="str">
            <v>96801-000280A000</v>
          </cell>
          <cell r="B383" t="str">
            <v>FG,WP901Q-NBAC-G2-2_NA,802.11ac+outdoor</v>
          </cell>
          <cell r="C383" t="str">
            <v>429B</v>
          </cell>
          <cell r="D383" t="str">
            <v>N10</v>
          </cell>
          <cell r="E383" t="str">
            <v/>
          </cell>
          <cell r="F383" t="str">
            <v>ZGFT</v>
          </cell>
          <cell r="G383" t="str">
            <v>OCS  96801</v>
          </cell>
          <cell r="H383">
            <v>0</v>
          </cell>
          <cell r="I383">
            <v>1000</v>
          </cell>
          <cell r="J383">
            <v>39800.400000000001</v>
          </cell>
          <cell r="K383">
            <v>31083.73</v>
          </cell>
          <cell r="L383">
            <v>31143.48</v>
          </cell>
          <cell r="M383">
            <v>0</v>
          </cell>
          <cell r="N383">
            <v>0</v>
          </cell>
          <cell r="O383">
            <v>0</v>
          </cell>
          <cell r="P383" t="str">
            <v/>
          </cell>
          <cell r="Q383" t="str">
            <v>96801</v>
          </cell>
          <cell r="R383" t="str">
            <v/>
          </cell>
          <cell r="S383" t="str">
            <v/>
          </cell>
          <cell r="T383" t="str">
            <v/>
          </cell>
          <cell r="U383" t="str">
            <v>7920</v>
          </cell>
          <cell r="V383" t="str">
            <v>ZGFT</v>
          </cell>
          <cell r="W383">
            <v>45748</v>
          </cell>
          <cell r="X383">
            <v>0.11</v>
          </cell>
          <cell r="Y383">
            <v>34.569262800000004</v>
          </cell>
        </row>
        <row r="384">
          <cell r="A384" t="str">
            <v>96801-000290A000</v>
          </cell>
          <cell r="B384" t="str">
            <v>FG,WP901Q-NBAC-G2-2_NA,802.11ac+outdoor</v>
          </cell>
          <cell r="C384" t="str">
            <v>429A</v>
          </cell>
          <cell r="D384" t="str">
            <v>N10</v>
          </cell>
          <cell r="E384" t="str">
            <v/>
          </cell>
          <cell r="F384" t="str">
            <v>ZGFT</v>
          </cell>
          <cell r="G384" t="str">
            <v>OCS  96801</v>
          </cell>
          <cell r="H384">
            <v>0</v>
          </cell>
          <cell r="I384">
            <v>1000</v>
          </cell>
          <cell r="J384">
            <v>36140</v>
          </cell>
          <cell r="K384">
            <v>33971.74</v>
          </cell>
          <cell r="L384">
            <v>34370.089999999997</v>
          </cell>
          <cell r="M384">
            <v>0</v>
          </cell>
          <cell r="N384">
            <v>0</v>
          </cell>
          <cell r="O384">
            <v>0</v>
          </cell>
          <cell r="P384" t="str">
            <v/>
          </cell>
          <cell r="Q384" t="str">
            <v>96801</v>
          </cell>
          <cell r="R384" t="str">
            <v/>
          </cell>
          <cell r="S384" t="str">
            <v/>
          </cell>
          <cell r="T384" t="str">
            <v/>
          </cell>
          <cell r="U384" t="str">
            <v>7920</v>
          </cell>
          <cell r="V384" t="str">
            <v>ZGFT</v>
          </cell>
          <cell r="W384">
            <v>45748</v>
          </cell>
          <cell r="X384">
            <v>0.11</v>
          </cell>
          <cell r="Y384">
            <v>38.150799900000003</v>
          </cell>
        </row>
        <row r="385">
          <cell r="A385" t="str">
            <v>96801-000290A000</v>
          </cell>
          <cell r="B385" t="str">
            <v>FG,WP901Q-NBAC-G2-2_NA,802.11ac+outdoor</v>
          </cell>
          <cell r="C385" t="str">
            <v>429B</v>
          </cell>
          <cell r="D385" t="str">
            <v>N10</v>
          </cell>
          <cell r="E385" t="str">
            <v/>
          </cell>
          <cell r="F385" t="str">
            <v>ZGFT</v>
          </cell>
          <cell r="G385" t="str">
            <v>OCS  96801</v>
          </cell>
          <cell r="H385">
            <v>0</v>
          </cell>
          <cell r="I385">
            <v>1000</v>
          </cell>
          <cell r="J385">
            <v>36140</v>
          </cell>
          <cell r="K385">
            <v>33954.959999999999</v>
          </cell>
          <cell r="L385">
            <v>34351.14</v>
          </cell>
          <cell r="M385">
            <v>0</v>
          </cell>
          <cell r="N385">
            <v>0</v>
          </cell>
          <cell r="O385">
            <v>0</v>
          </cell>
          <cell r="P385" t="str">
            <v/>
          </cell>
          <cell r="Q385" t="str">
            <v>96801</v>
          </cell>
          <cell r="R385" t="str">
            <v/>
          </cell>
          <cell r="S385" t="str">
            <v/>
          </cell>
          <cell r="T385" t="str">
            <v/>
          </cell>
          <cell r="U385" t="str">
            <v>7920</v>
          </cell>
          <cell r="V385" t="str">
            <v>ZGFT</v>
          </cell>
          <cell r="W385">
            <v>45748</v>
          </cell>
          <cell r="X385">
            <v>0.11</v>
          </cell>
          <cell r="Y385">
            <v>38.129765400000004</v>
          </cell>
        </row>
        <row r="386">
          <cell r="A386" t="str">
            <v>96801-000320A000</v>
          </cell>
          <cell r="B386" t="str">
            <v>FG,WPUBLBE-5AC-Gen2_NA,802.11ac+outdoor</v>
          </cell>
          <cell r="C386" t="str">
            <v>429A</v>
          </cell>
          <cell r="D386" t="str">
            <v>N10</v>
          </cell>
          <cell r="E386" t="str">
            <v/>
          </cell>
          <cell r="F386" t="str">
            <v>ZGFT</v>
          </cell>
          <cell r="G386" t="str">
            <v>OCS  96801</v>
          </cell>
          <cell r="H386">
            <v>0</v>
          </cell>
          <cell r="I386">
            <v>1000</v>
          </cell>
          <cell r="J386">
            <v>33546.25</v>
          </cell>
          <cell r="K386">
            <v>31669.85</v>
          </cell>
          <cell r="L386">
            <v>31974.62</v>
          </cell>
          <cell r="M386">
            <v>0</v>
          </cell>
          <cell r="N386">
            <v>0</v>
          </cell>
          <cell r="O386">
            <v>0</v>
          </cell>
          <cell r="P386" t="str">
            <v/>
          </cell>
          <cell r="Q386" t="str">
            <v>96801</v>
          </cell>
          <cell r="R386" t="str">
            <v/>
          </cell>
          <cell r="S386" t="str">
            <v/>
          </cell>
          <cell r="T386" t="str">
            <v/>
          </cell>
          <cell r="U386" t="str">
            <v>7920</v>
          </cell>
          <cell r="V386" t="str">
            <v>ZGFT</v>
          </cell>
          <cell r="W386">
            <v>45748</v>
          </cell>
          <cell r="X386">
            <v>0.11</v>
          </cell>
          <cell r="Y386">
            <v>35.4918282</v>
          </cell>
        </row>
        <row r="387">
          <cell r="A387" t="str">
            <v>96801-000320A000</v>
          </cell>
          <cell r="B387" t="str">
            <v>FG,WPUBLBE-5AC-Gen2_NA,802.11ac+outdoor</v>
          </cell>
          <cell r="C387" t="str">
            <v>429B</v>
          </cell>
          <cell r="D387" t="str">
            <v>N10</v>
          </cell>
          <cell r="E387" t="str">
            <v/>
          </cell>
          <cell r="F387" t="str">
            <v>ZGFT</v>
          </cell>
          <cell r="G387" t="str">
            <v>OCS  96801</v>
          </cell>
          <cell r="H387">
            <v>0</v>
          </cell>
          <cell r="I387">
            <v>1000</v>
          </cell>
          <cell r="J387">
            <v>33546.25</v>
          </cell>
          <cell r="K387">
            <v>31669.97</v>
          </cell>
          <cell r="L387">
            <v>31974.74</v>
          </cell>
          <cell r="M387">
            <v>0</v>
          </cell>
          <cell r="N387">
            <v>0</v>
          </cell>
          <cell r="O387">
            <v>0</v>
          </cell>
          <cell r="P387" t="str">
            <v/>
          </cell>
          <cell r="Q387" t="str">
            <v>96801</v>
          </cell>
          <cell r="R387" t="str">
            <v/>
          </cell>
          <cell r="S387" t="str">
            <v/>
          </cell>
          <cell r="T387" t="str">
            <v/>
          </cell>
          <cell r="U387" t="str">
            <v>7920</v>
          </cell>
          <cell r="V387" t="str">
            <v>ZGFT</v>
          </cell>
          <cell r="W387">
            <v>45748</v>
          </cell>
          <cell r="X387">
            <v>0.11</v>
          </cell>
          <cell r="Y387">
            <v>35.491961400000001</v>
          </cell>
        </row>
        <row r="388">
          <cell r="A388" t="str">
            <v>96801-000330A000</v>
          </cell>
          <cell r="B388" t="str">
            <v>FG,WPUBLBE-5AC-Gen2_NA,802.11ac+outdoor</v>
          </cell>
          <cell r="C388" t="str">
            <v>429A</v>
          </cell>
          <cell r="D388" t="str">
            <v>N10</v>
          </cell>
          <cell r="E388" t="str">
            <v/>
          </cell>
          <cell r="F388" t="str">
            <v>ZGFT</v>
          </cell>
          <cell r="G388" t="str">
            <v>OCS  96801</v>
          </cell>
          <cell r="H388">
            <v>0</v>
          </cell>
          <cell r="I388">
            <v>1000</v>
          </cell>
          <cell r="J388">
            <v>43683.33</v>
          </cell>
          <cell r="K388">
            <v>28817.22</v>
          </cell>
          <cell r="L388">
            <v>29346.63</v>
          </cell>
          <cell r="M388">
            <v>0</v>
          </cell>
          <cell r="N388">
            <v>0</v>
          </cell>
          <cell r="O388">
            <v>0</v>
          </cell>
          <cell r="P388" t="str">
            <v/>
          </cell>
          <cell r="Q388" t="str">
            <v>96801</v>
          </cell>
          <cell r="R388" t="str">
            <v/>
          </cell>
          <cell r="S388" t="str">
            <v/>
          </cell>
          <cell r="T388" t="str">
            <v/>
          </cell>
          <cell r="U388" t="str">
            <v>7920</v>
          </cell>
          <cell r="V388" t="str">
            <v>ZGFT</v>
          </cell>
          <cell r="W388">
            <v>45748</v>
          </cell>
          <cell r="X388">
            <v>0.11</v>
          </cell>
          <cell r="Y388">
            <v>32.574759300000004</v>
          </cell>
        </row>
        <row r="389">
          <cell r="A389" t="str">
            <v>96801-000330A000</v>
          </cell>
          <cell r="B389" t="str">
            <v>FG,WPUBLBE-5AC-Gen2_NA,802.11ac+outdoor</v>
          </cell>
          <cell r="C389" t="str">
            <v>429B</v>
          </cell>
          <cell r="D389" t="str">
            <v>N10</v>
          </cell>
          <cell r="E389" t="str">
            <v/>
          </cell>
          <cell r="F389" t="str">
            <v>ZGFT</v>
          </cell>
          <cell r="G389" t="str">
            <v>OCS  96801</v>
          </cell>
          <cell r="H389">
            <v>0</v>
          </cell>
          <cell r="I389">
            <v>1000</v>
          </cell>
          <cell r="J389">
            <v>43683.33</v>
          </cell>
          <cell r="K389">
            <v>28946.58</v>
          </cell>
          <cell r="L389">
            <v>29006.85</v>
          </cell>
          <cell r="M389">
            <v>0</v>
          </cell>
          <cell r="N389">
            <v>0</v>
          </cell>
          <cell r="O389">
            <v>0</v>
          </cell>
          <cell r="P389" t="str">
            <v/>
          </cell>
          <cell r="Q389" t="str">
            <v>96801</v>
          </cell>
          <cell r="R389" t="str">
            <v/>
          </cell>
          <cell r="S389" t="str">
            <v/>
          </cell>
          <cell r="T389" t="str">
            <v/>
          </cell>
          <cell r="U389" t="str">
            <v>7920</v>
          </cell>
          <cell r="V389" t="str">
            <v>ZGFT</v>
          </cell>
          <cell r="W389">
            <v>45748</v>
          </cell>
          <cell r="X389">
            <v>0.11</v>
          </cell>
          <cell r="Y389">
            <v>32.1976035</v>
          </cell>
        </row>
        <row r="390">
          <cell r="A390" t="str">
            <v>96801-000360A000</v>
          </cell>
          <cell r="B390" t="str">
            <v>FG,WPUBLocoM5_NA,802.11n+outdoor</v>
          </cell>
          <cell r="C390" t="str">
            <v>429A</v>
          </cell>
          <cell r="D390" t="str">
            <v>N10</v>
          </cell>
          <cell r="E390" t="str">
            <v/>
          </cell>
          <cell r="F390" t="str">
            <v>ZGFT</v>
          </cell>
          <cell r="G390" t="str">
            <v>OCS  96801</v>
          </cell>
          <cell r="H390">
            <v>0</v>
          </cell>
          <cell r="I390">
            <v>1000</v>
          </cell>
          <cell r="J390">
            <v>0</v>
          </cell>
          <cell r="K390">
            <v>18360.150000000001</v>
          </cell>
          <cell r="L390">
            <v>18655.169999999998</v>
          </cell>
          <cell r="M390">
            <v>0</v>
          </cell>
          <cell r="N390">
            <v>0</v>
          </cell>
          <cell r="O390">
            <v>0</v>
          </cell>
          <cell r="P390" t="str">
            <v/>
          </cell>
          <cell r="Q390" t="str">
            <v>96801</v>
          </cell>
          <cell r="R390" t="str">
            <v/>
          </cell>
          <cell r="S390" t="str">
            <v/>
          </cell>
          <cell r="T390" t="str">
            <v/>
          </cell>
          <cell r="U390" t="str">
            <v>7920</v>
          </cell>
          <cell r="V390" t="str">
            <v>ZGFT</v>
          </cell>
          <cell r="W390">
            <v>45748</v>
          </cell>
          <cell r="X390">
            <v>0.11</v>
          </cell>
          <cell r="Y390">
            <v>20.707238700000001</v>
          </cell>
        </row>
        <row r="391">
          <cell r="A391" t="str">
            <v>96801-000360A000</v>
          </cell>
          <cell r="B391" t="str">
            <v>FG,WPUBLocoM5_NA,802.11n+outdoor</v>
          </cell>
          <cell r="C391" t="str">
            <v>429B</v>
          </cell>
          <cell r="D391" t="str">
            <v>N10</v>
          </cell>
          <cell r="E391" t="str">
            <v/>
          </cell>
          <cell r="F391" t="str">
            <v>ZGFT</v>
          </cell>
          <cell r="G391" t="str">
            <v>OCS  96801</v>
          </cell>
          <cell r="H391">
            <v>0</v>
          </cell>
          <cell r="I391">
            <v>1000</v>
          </cell>
          <cell r="J391">
            <v>0</v>
          </cell>
          <cell r="K391">
            <v>18359.12</v>
          </cell>
          <cell r="L391">
            <v>18697.68</v>
          </cell>
          <cell r="M391">
            <v>0</v>
          </cell>
          <cell r="N391">
            <v>0</v>
          </cell>
          <cell r="O391">
            <v>0</v>
          </cell>
          <cell r="P391" t="str">
            <v/>
          </cell>
          <cell r="Q391" t="str">
            <v>96801</v>
          </cell>
          <cell r="R391" t="str">
            <v/>
          </cell>
          <cell r="S391" t="str">
            <v/>
          </cell>
          <cell r="T391" t="str">
            <v/>
          </cell>
          <cell r="U391" t="str">
            <v>7920</v>
          </cell>
          <cell r="V391" t="str">
            <v>ZGFT</v>
          </cell>
          <cell r="W391">
            <v>45748</v>
          </cell>
          <cell r="X391">
            <v>0.11</v>
          </cell>
          <cell r="Y391">
            <v>20.754424800000002</v>
          </cell>
        </row>
        <row r="392">
          <cell r="A392" t="str">
            <v>96801-000550A000</v>
          </cell>
          <cell r="B392" t="str">
            <v>FG,WP901Q-PBE-5AC-Gen2_NA,600-01277</v>
          </cell>
          <cell r="C392" t="str">
            <v>429A</v>
          </cell>
          <cell r="D392" t="str">
            <v>N10</v>
          </cell>
          <cell r="E392" t="str">
            <v/>
          </cell>
          <cell r="F392" t="str">
            <v>ZGFT</v>
          </cell>
          <cell r="G392" t="str">
            <v>OCS  96801</v>
          </cell>
          <cell r="H392">
            <v>0</v>
          </cell>
          <cell r="I392">
            <v>1000</v>
          </cell>
          <cell r="J392">
            <v>46030</v>
          </cell>
          <cell r="K392">
            <v>38125.339999999997</v>
          </cell>
          <cell r="L392">
            <v>38376.550000000003</v>
          </cell>
          <cell r="M392">
            <v>0</v>
          </cell>
          <cell r="N392">
            <v>0</v>
          </cell>
          <cell r="O392">
            <v>0</v>
          </cell>
          <cell r="P392" t="str">
            <v/>
          </cell>
          <cell r="Q392" t="str">
            <v>96801</v>
          </cell>
          <cell r="R392" t="str">
            <v/>
          </cell>
          <cell r="S392" t="str">
            <v/>
          </cell>
          <cell r="T392" t="str">
            <v/>
          </cell>
          <cell r="U392" t="str">
            <v>7920</v>
          </cell>
          <cell r="V392" t="str">
            <v>ZGFT</v>
          </cell>
          <cell r="W392">
            <v>45748</v>
          </cell>
          <cell r="X392">
            <v>0.11</v>
          </cell>
          <cell r="Y392">
            <v>42.597970500000002</v>
          </cell>
        </row>
        <row r="393">
          <cell r="A393" t="str">
            <v>96801-000550A000</v>
          </cell>
          <cell r="B393" t="str">
            <v>FG,WP901Q-PBE-5AC-Gen2_NA,600-01277</v>
          </cell>
          <cell r="C393" t="str">
            <v>429B</v>
          </cell>
          <cell r="D393" t="str">
            <v>N10</v>
          </cell>
          <cell r="E393" t="str">
            <v/>
          </cell>
          <cell r="F393" t="str">
            <v>ZGFT</v>
          </cell>
          <cell r="G393" t="str">
            <v>OCS  96801</v>
          </cell>
          <cell r="H393">
            <v>0</v>
          </cell>
          <cell r="I393">
            <v>1000</v>
          </cell>
          <cell r="J393">
            <v>42250</v>
          </cell>
          <cell r="K393">
            <v>38352.519999999997</v>
          </cell>
          <cell r="L393">
            <v>38456.21</v>
          </cell>
          <cell r="M393">
            <v>0</v>
          </cell>
          <cell r="N393">
            <v>0</v>
          </cell>
          <cell r="O393">
            <v>0</v>
          </cell>
          <cell r="P393" t="str">
            <v/>
          </cell>
          <cell r="Q393" t="str">
            <v>96801</v>
          </cell>
          <cell r="R393" t="str">
            <v/>
          </cell>
          <cell r="S393" t="str">
            <v/>
          </cell>
          <cell r="T393" t="str">
            <v/>
          </cell>
          <cell r="U393" t="str">
            <v>7920</v>
          </cell>
          <cell r="V393" t="str">
            <v>ZGFT</v>
          </cell>
          <cell r="W393">
            <v>45748</v>
          </cell>
          <cell r="X393">
            <v>0.11</v>
          </cell>
          <cell r="Y393">
            <v>42.686393100000004</v>
          </cell>
        </row>
        <row r="394">
          <cell r="A394" t="str">
            <v>96801-000600A000</v>
          </cell>
          <cell r="B394" t="str">
            <v>FG,WP901Q-NBAC-G2-2_NA,(NBE-5AC-Gen2-US)</v>
          </cell>
          <cell r="C394" t="str">
            <v>429A</v>
          </cell>
          <cell r="D394" t="str">
            <v>N10</v>
          </cell>
          <cell r="E394" t="str">
            <v/>
          </cell>
          <cell r="F394" t="str">
            <v>ZGFT</v>
          </cell>
          <cell r="G394" t="str">
            <v>OCS  96801</v>
          </cell>
          <cell r="H394">
            <v>0</v>
          </cell>
          <cell r="I394">
            <v>1000</v>
          </cell>
          <cell r="J394">
            <v>33246.51</v>
          </cell>
          <cell r="K394">
            <v>31044.71</v>
          </cell>
          <cell r="L394">
            <v>30471.37</v>
          </cell>
          <cell r="M394">
            <v>0</v>
          </cell>
          <cell r="N394">
            <v>4631.6499999999996</v>
          </cell>
          <cell r="O394">
            <v>152</v>
          </cell>
          <cell r="P394" t="str">
            <v/>
          </cell>
          <cell r="Q394" t="str">
            <v>96801</v>
          </cell>
          <cell r="R394" t="str">
            <v/>
          </cell>
          <cell r="S394" t="str">
            <v/>
          </cell>
          <cell r="T394" t="str">
            <v/>
          </cell>
          <cell r="U394" t="str">
            <v>7920</v>
          </cell>
          <cell r="V394" t="str">
            <v>ZGFT</v>
          </cell>
          <cell r="W394">
            <v>45748</v>
          </cell>
          <cell r="X394">
            <v>0.11</v>
          </cell>
          <cell r="Y394">
            <v>33.8232207</v>
          </cell>
        </row>
        <row r="395">
          <cell r="A395" t="str">
            <v>96801-000600A000</v>
          </cell>
          <cell r="B395" t="str">
            <v>FG,WP901Q-NBAC-G2-2_NA,(NBE-5AC-Gen2-US)</v>
          </cell>
          <cell r="C395" t="str">
            <v>429B</v>
          </cell>
          <cell r="D395" t="str">
            <v>N10</v>
          </cell>
          <cell r="E395" t="str">
            <v/>
          </cell>
          <cell r="F395" t="str">
            <v>ZGFT</v>
          </cell>
          <cell r="G395" t="str">
            <v>OCS  96801</v>
          </cell>
          <cell r="H395">
            <v>0</v>
          </cell>
          <cell r="I395">
            <v>1000</v>
          </cell>
          <cell r="J395">
            <v>35517.96</v>
          </cell>
          <cell r="K395">
            <v>30711.09</v>
          </cell>
          <cell r="L395">
            <v>30762.55</v>
          </cell>
          <cell r="M395">
            <v>0</v>
          </cell>
          <cell r="N395">
            <v>0</v>
          </cell>
          <cell r="O395">
            <v>0</v>
          </cell>
          <cell r="P395" t="str">
            <v/>
          </cell>
          <cell r="Q395" t="str">
            <v>96801</v>
          </cell>
          <cell r="R395" t="str">
            <v/>
          </cell>
          <cell r="S395" t="str">
            <v/>
          </cell>
          <cell r="T395" t="str">
            <v/>
          </cell>
          <cell r="U395" t="str">
            <v>7920</v>
          </cell>
          <cell r="V395" t="str">
            <v>ZGFT</v>
          </cell>
          <cell r="W395">
            <v>45748</v>
          </cell>
          <cell r="X395">
            <v>0.11</v>
          </cell>
          <cell r="Y395">
            <v>34.146430500000001</v>
          </cell>
        </row>
        <row r="396">
          <cell r="A396" t="str">
            <v>96801-000610A000</v>
          </cell>
          <cell r="B396" t="str">
            <v>FG,WPUBLBE-5AC-Gen2_NA,(LBE-5AC-Gen2-US)</v>
          </cell>
          <cell r="C396" t="str">
            <v>429A</v>
          </cell>
          <cell r="D396" t="str">
            <v>N10</v>
          </cell>
          <cell r="E396" t="str">
            <v/>
          </cell>
          <cell r="F396" t="str">
            <v>ZGFT</v>
          </cell>
          <cell r="G396" t="str">
            <v>OCS  96801</v>
          </cell>
          <cell r="H396">
            <v>0</v>
          </cell>
          <cell r="I396">
            <v>1000</v>
          </cell>
          <cell r="J396">
            <v>31948</v>
          </cell>
          <cell r="K396">
            <v>28854.3</v>
          </cell>
          <cell r="L396">
            <v>28958.240000000002</v>
          </cell>
          <cell r="M396">
            <v>0</v>
          </cell>
          <cell r="N396">
            <v>0</v>
          </cell>
          <cell r="O396">
            <v>0</v>
          </cell>
          <cell r="P396" t="str">
            <v/>
          </cell>
          <cell r="Q396" t="str">
            <v>96801</v>
          </cell>
          <cell r="R396" t="str">
            <v/>
          </cell>
          <cell r="S396" t="str">
            <v/>
          </cell>
          <cell r="T396" t="str">
            <v/>
          </cell>
          <cell r="U396" t="str">
            <v>7920</v>
          </cell>
          <cell r="V396" t="str">
            <v>ZGFT</v>
          </cell>
          <cell r="W396">
            <v>45748</v>
          </cell>
          <cell r="X396">
            <v>0.11</v>
          </cell>
          <cell r="Y396">
            <v>32.143646400000002</v>
          </cell>
        </row>
        <row r="397">
          <cell r="A397" t="str">
            <v>96801-000610A000</v>
          </cell>
          <cell r="B397" t="str">
            <v>FG,WPUBLBE-5AC-Gen2_NA,(LBE-5AC-Gen2-US)</v>
          </cell>
          <cell r="C397" t="str">
            <v>429B</v>
          </cell>
          <cell r="D397" t="str">
            <v>N10</v>
          </cell>
          <cell r="E397" t="str">
            <v/>
          </cell>
          <cell r="F397" t="str">
            <v>ZGFT</v>
          </cell>
          <cell r="G397" t="str">
            <v>OCS  96801</v>
          </cell>
          <cell r="H397">
            <v>0</v>
          </cell>
          <cell r="I397">
            <v>1000</v>
          </cell>
          <cell r="J397">
            <v>31948</v>
          </cell>
          <cell r="K397">
            <v>28990.85</v>
          </cell>
          <cell r="L397">
            <v>29032.35</v>
          </cell>
          <cell r="M397">
            <v>0</v>
          </cell>
          <cell r="N397">
            <v>0</v>
          </cell>
          <cell r="O397">
            <v>0</v>
          </cell>
          <cell r="P397" t="str">
            <v/>
          </cell>
          <cell r="Q397" t="str">
            <v>96801</v>
          </cell>
          <cell r="R397" t="str">
            <v/>
          </cell>
          <cell r="S397" t="str">
            <v/>
          </cell>
          <cell r="T397" t="str">
            <v/>
          </cell>
          <cell r="U397" t="str">
            <v>7920</v>
          </cell>
          <cell r="V397" t="str">
            <v>ZGFT</v>
          </cell>
          <cell r="W397">
            <v>45748</v>
          </cell>
          <cell r="X397">
            <v>0.11</v>
          </cell>
          <cell r="Y397">
            <v>32.225908500000003</v>
          </cell>
        </row>
        <row r="398">
          <cell r="A398" t="str">
            <v>96801-000620A000</v>
          </cell>
          <cell r="B398" t="str">
            <v>FG,WP901Q-PBE-5AC-Gen2_NA</v>
          </cell>
          <cell r="C398" t="str">
            <v>429A</v>
          </cell>
          <cell r="D398" t="str">
            <v>N10</v>
          </cell>
          <cell r="E398" t="str">
            <v/>
          </cell>
          <cell r="F398" t="str">
            <v>ZGFT</v>
          </cell>
          <cell r="G398" t="str">
            <v>OCS  96801</v>
          </cell>
          <cell r="H398">
            <v>0</v>
          </cell>
          <cell r="I398">
            <v>1000</v>
          </cell>
          <cell r="J398">
            <v>196072.14</v>
          </cell>
          <cell r="K398">
            <v>167699.82</v>
          </cell>
          <cell r="L398">
            <v>168657.17</v>
          </cell>
          <cell r="M398">
            <v>0</v>
          </cell>
          <cell r="N398">
            <v>0</v>
          </cell>
          <cell r="O398">
            <v>0</v>
          </cell>
          <cell r="P398" t="str">
            <v/>
          </cell>
          <cell r="Q398" t="str">
            <v>96801</v>
          </cell>
          <cell r="R398" t="str">
            <v/>
          </cell>
          <cell r="S398" t="str">
            <v/>
          </cell>
          <cell r="T398" t="str">
            <v/>
          </cell>
          <cell r="U398" t="str">
            <v>7920</v>
          </cell>
          <cell r="V398" t="str">
            <v>ZGFT</v>
          </cell>
          <cell r="W398">
            <v>45748</v>
          </cell>
          <cell r="X398">
            <v>0.11</v>
          </cell>
          <cell r="Y398">
            <v>187.20945870000003</v>
          </cell>
        </row>
        <row r="399">
          <cell r="A399" t="str">
            <v>96801-000620A000</v>
          </cell>
          <cell r="B399" t="str">
            <v>FG,WP901Q-PBE-5AC-Gen2_NA</v>
          </cell>
          <cell r="C399" t="str">
            <v>429B</v>
          </cell>
          <cell r="D399" t="str">
            <v>N10</v>
          </cell>
          <cell r="E399" t="str">
            <v/>
          </cell>
          <cell r="F399" t="str">
            <v>ZGFT</v>
          </cell>
          <cell r="G399" t="str">
            <v>OCS  96801</v>
          </cell>
          <cell r="H399">
            <v>0</v>
          </cell>
          <cell r="I399">
            <v>1000</v>
          </cell>
          <cell r="J399">
            <v>196072.14</v>
          </cell>
          <cell r="K399">
            <v>170155.82</v>
          </cell>
          <cell r="L399">
            <v>172251.74</v>
          </cell>
          <cell r="M399">
            <v>0</v>
          </cell>
          <cell r="N399">
            <v>0</v>
          </cell>
          <cell r="O399">
            <v>0</v>
          </cell>
          <cell r="P399" t="str">
            <v/>
          </cell>
          <cell r="Q399" t="str">
            <v>96801</v>
          </cell>
          <cell r="R399" t="str">
            <v/>
          </cell>
          <cell r="S399" t="str">
            <v/>
          </cell>
          <cell r="T399" t="str">
            <v/>
          </cell>
          <cell r="U399" t="str">
            <v>7920</v>
          </cell>
          <cell r="V399" t="str">
            <v>ZGFT</v>
          </cell>
          <cell r="W399">
            <v>45748</v>
          </cell>
          <cell r="X399">
            <v>0.11</v>
          </cell>
          <cell r="Y399">
            <v>191.19943140000001</v>
          </cell>
        </row>
        <row r="400">
          <cell r="A400" t="str">
            <v>96801-000630A000</v>
          </cell>
          <cell r="B400" t="str">
            <v>FG,WP901Q-PBE-5AC-Gen2_NA</v>
          </cell>
          <cell r="C400" t="str">
            <v>429A</v>
          </cell>
          <cell r="D400" t="str">
            <v>N10</v>
          </cell>
          <cell r="E400" t="str">
            <v/>
          </cell>
          <cell r="F400" t="str">
            <v>ZGFT</v>
          </cell>
          <cell r="G400" t="str">
            <v>OCS  96801</v>
          </cell>
          <cell r="H400">
            <v>0</v>
          </cell>
          <cell r="I400">
            <v>1000</v>
          </cell>
          <cell r="J400">
            <v>178018.67</v>
          </cell>
          <cell r="K400">
            <v>167702.84</v>
          </cell>
          <cell r="L400">
            <v>168999.53</v>
          </cell>
          <cell r="M400">
            <v>0</v>
          </cell>
          <cell r="N400">
            <v>0</v>
          </cell>
          <cell r="O400">
            <v>0</v>
          </cell>
          <cell r="P400" t="str">
            <v/>
          </cell>
          <cell r="Q400" t="str">
            <v>96801</v>
          </cell>
          <cell r="R400" t="str">
            <v/>
          </cell>
          <cell r="S400" t="str">
            <v/>
          </cell>
          <cell r="T400" t="str">
            <v/>
          </cell>
          <cell r="U400" t="str">
            <v>7920</v>
          </cell>
          <cell r="V400" t="str">
            <v>ZGFT</v>
          </cell>
          <cell r="W400">
            <v>45748</v>
          </cell>
          <cell r="X400">
            <v>0.11</v>
          </cell>
          <cell r="Y400">
            <v>187.5894783</v>
          </cell>
        </row>
        <row r="401">
          <cell r="A401" t="str">
            <v>96801-000630A000</v>
          </cell>
          <cell r="B401" t="str">
            <v>FG,WP901Q-PBE-5AC-Gen2_NA</v>
          </cell>
          <cell r="C401" t="str">
            <v>429B</v>
          </cell>
          <cell r="D401" t="str">
            <v>N10</v>
          </cell>
          <cell r="E401" t="str">
            <v/>
          </cell>
          <cell r="F401" t="str">
            <v>ZGFT</v>
          </cell>
          <cell r="G401" t="str">
            <v>OCS  96801</v>
          </cell>
          <cell r="H401">
            <v>0</v>
          </cell>
          <cell r="I401">
            <v>1000</v>
          </cell>
          <cell r="J401">
            <v>178018.67</v>
          </cell>
          <cell r="K401">
            <v>170515.79</v>
          </cell>
          <cell r="L401">
            <v>172607.3</v>
          </cell>
          <cell r="M401">
            <v>0</v>
          </cell>
          <cell r="N401">
            <v>0</v>
          </cell>
          <cell r="O401">
            <v>0</v>
          </cell>
          <cell r="P401" t="str">
            <v/>
          </cell>
          <cell r="Q401" t="str">
            <v>96801</v>
          </cell>
          <cell r="R401" t="str">
            <v/>
          </cell>
          <cell r="S401" t="str">
            <v/>
          </cell>
          <cell r="T401" t="str">
            <v/>
          </cell>
          <cell r="U401" t="str">
            <v>7920</v>
          </cell>
          <cell r="V401" t="str">
            <v>ZGFT</v>
          </cell>
          <cell r="W401">
            <v>45748</v>
          </cell>
          <cell r="X401">
            <v>0.11</v>
          </cell>
          <cell r="Y401">
            <v>191.59410299999999</v>
          </cell>
        </row>
        <row r="402">
          <cell r="A402" t="str">
            <v>96801-000640A000</v>
          </cell>
          <cell r="B402" t="str">
            <v>FG,WPUBU6-Lite_NA,(U6-Lite) 600-02574</v>
          </cell>
          <cell r="C402" t="str">
            <v>429A</v>
          </cell>
          <cell r="D402" t="str">
            <v>N10</v>
          </cell>
          <cell r="E402" t="str">
            <v/>
          </cell>
          <cell r="F402" t="str">
            <v>ZGFT</v>
          </cell>
          <cell r="G402" t="str">
            <v>OCS  96801</v>
          </cell>
          <cell r="H402">
            <v>0</v>
          </cell>
          <cell r="I402">
            <v>1000</v>
          </cell>
          <cell r="J402">
            <v>43550</v>
          </cell>
          <cell r="K402">
            <v>36560.519999999997</v>
          </cell>
          <cell r="L402">
            <v>36766.410000000003</v>
          </cell>
          <cell r="M402">
            <v>0</v>
          </cell>
          <cell r="N402">
            <v>0</v>
          </cell>
          <cell r="O402">
            <v>0</v>
          </cell>
          <cell r="P402" t="str">
            <v/>
          </cell>
          <cell r="Q402" t="str">
            <v>96801</v>
          </cell>
          <cell r="R402" t="str">
            <v/>
          </cell>
          <cell r="S402" t="str">
            <v/>
          </cell>
          <cell r="T402" t="str">
            <v/>
          </cell>
          <cell r="U402" t="str">
            <v>7920</v>
          </cell>
          <cell r="V402" t="str">
            <v>ZGFT</v>
          </cell>
          <cell r="W402">
            <v>45748</v>
          </cell>
          <cell r="X402">
            <v>0.11</v>
          </cell>
          <cell r="Y402">
            <v>40.810715100000003</v>
          </cell>
        </row>
        <row r="403">
          <cell r="A403" t="str">
            <v>96801-000640A000</v>
          </cell>
          <cell r="B403" t="str">
            <v>FG,WPUBU6-Lite_NA,(U6-Lite) 600-02574</v>
          </cell>
          <cell r="C403" t="str">
            <v>429B</v>
          </cell>
          <cell r="D403" t="str">
            <v>N10</v>
          </cell>
          <cell r="E403" t="str">
            <v/>
          </cell>
          <cell r="F403" t="str">
            <v>ZGFT</v>
          </cell>
          <cell r="G403" t="str">
            <v>OCS  96801</v>
          </cell>
          <cell r="H403">
            <v>0</v>
          </cell>
          <cell r="I403">
            <v>1000</v>
          </cell>
          <cell r="J403">
            <v>43550</v>
          </cell>
          <cell r="K403">
            <v>36679.46</v>
          </cell>
          <cell r="L403">
            <v>36990.68</v>
          </cell>
          <cell r="M403">
            <v>0</v>
          </cell>
          <cell r="N403">
            <v>0</v>
          </cell>
          <cell r="O403">
            <v>0</v>
          </cell>
          <cell r="P403" t="str">
            <v/>
          </cell>
          <cell r="Q403" t="str">
            <v>96801</v>
          </cell>
          <cell r="R403" t="str">
            <v/>
          </cell>
          <cell r="S403" t="str">
            <v/>
          </cell>
          <cell r="T403" t="str">
            <v/>
          </cell>
          <cell r="U403" t="str">
            <v>7920</v>
          </cell>
          <cell r="V403" t="str">
            <v>ZGFT</v>
          </cell>
          <cell r="W403">
            <v>45748</v>
          </cell>
          <cell r="X403">
            <v>0.11</v>
          </cell>
          <cell r="Y403">
            <v>41.059654800000004</v>
          </cell>
        </row>
        <row r="404">
          <cell r="A404" t="str">
            <v>96801-000650A000</v>
          </cell>
          <cell r="B404" t="str">
            <v>FG,WPUBLBE-5AC-Gen2_NA</v>
          </cell>
          <cell r="C404" t="str">
            <v>429A</v>
          </cell>
          <cell r="D404" t="str">
            <v>N10</v>
          </cell>
          <cell r="E404" t="str">
            <v/>
          </cell>
          <cell r="F404" t="str">
            <v>ZGFT</v>
          </cell>
          <cell r="G404" t="str">
            <v>OCS  96801</v>
          </cell>
          <cell r="H404">
            <v>0</v>
          </cell>
          <cell r="I404">
            <v>1000</v>
          </cell>
          <cell r="J404">
            <v>0</v>
          </cell>
          <cell r="K404">
            <v>146025.60999999999</v>
          </cell>
          <cell r="L404">
            <v>146599.13</v>
          </cell>
          <cell r="M404">
            <v>0</v>
          </cell>
          <cell r="N404">
            <v>0</v>
          </cell>
          <cell r="O404">
            <v>0</v>
          </cell>
          <cell r="P404" t="str">
            <v/>
          </cell>
          <cell r="Q404" t="str">
            <v>96801</v>
          </cell>
          <cell r="R404" t="str">
            <v/>
          </cell>
          <cell r="S404" t="str">
            <v/>
          </cell>
          <cell r="T404" t="str">
            <v/>
          </cell>
          <cell r="U404" t="str">
            <v>7920</v>
          </cell>
          <cell r="V404" t="str">
            <v>ZGFT</v>
          </cell>
          <cell r="W404">
            <v>45748</v>
          </cell>
          <cell r="X404">
            <v>0.11</v>
          </cell>
          <cell r="Y404">
            <v>162.7250343</v>
          </cell>
        </row>
        <row r="405">
          <cell r="A405" t="str">
            <v>96801-000650A000</v>
          </cell>
          <cell r="B405" t="str">
            <v>FG,WPUBLBE-5AC-Gen2_NA</v>
          </cell>
          <cell r="C405" t="str">
            <v>429B</v>
          </cell>
          <cell r="D405" t="str">
            <v>N10</v>
          </cell>
          <cell r="E405" t="str">
            <v/>
          </cell>
          <cell r="F405" t="str">
            <v>ZGFT</v>
          </cell>
          <cell r="G405" t="str">
            <v>OCS  96801</v>
          </cell>
          <cell r="H405">
            <v>0</v>
          </cell>
          <cell r="I405">
            <v>1000</v>
          </cell>
          <cell r="J405">
            <v>0</v>
          </cell>
          <cell r="K405">
            <v>146652.49</v>
          </cell>
          <cell r="L405">
            <v>147189.97</v>
          </cell>
          <cell r="M405">
            <v>0</v>
          </cell>
          <cell r="N405">
            <v>0</v>
          </cell>
          <cell r="O405">
            <v>0</v>
          </cell>
          <cell r="P405" t="str">
            <v/>
          </cell>
          <cell r="Q405" t="str">
            <v>96801</v>
          </cell>
          <cell r="R405" t="str">
            <v/>
          </cell>
          <cell r="S405" t="str">
            <v/>
          </cell>
          <cell r="T405" t="str">
            <v/>
          </cell>
          <cell r="U405" t="str">
            <v>7920</v>
          </cell>
          <cell r="V405" t="str">
            <v>ZGFT</v>
          </cell>
          <cell r="W405">
            <v>45748</v>
          </cell>
          <cell r="X405">
            <v>0.11</v>
          </cell>
          <cell r="Y405">
            <v>163.38086670000001</v>
          </cell>
        </row>
        <row r="406">
          <cell r="A406" t="str">
            <v>96801-000660A000</v>
          </cell>
          <cell r="B406" t="str">
            <v>FG,WPUBLBE-5AC-Gen2_NA,(LBE-5AC-Gen2-EU)</v>
          </cell>
          <cell r="C406" t="str">
            <v>429A</v>
          </cell>
          <cell r="D406" t="str">
            <v>N10</v>
          </cell>
          <cell r="E406" t="str">
            <v/>
          </cell>
          <cell r="F406" t="str">
            <v>ZGFT</v>
          </cell>
          <cell r="G406" t="str">
            <v>OCS  96801</v>
          </cell>
          <cell r="H406">
            <v>0</v>
          </cell>
          <cell r="I406">
            <v>1000</v>
          </cell>
          <cell r="J406">
            <v>30460</v>
          </cell>
          <cell r="K406">
            <v>29472.91</v>
          </cell>
          <cell r="L406">
            <v>29587</v>
          </cell>
          <cell r="M406">
            <v>0</v>
          </cell>
          <cell r="N406">
            <v>0</v>
          </cell>
          <cell r="O406">
            <v>0</v>
          </cell>
          <cell r="P406" t="str">
            <v/>
          </cell>
          <cell r="Q406" t="str">
            <v>96801</v>
          </cell>
          <cell r="R406" t="str">
            <v/>
          </cell>
          <cell r="S406" t="str">
            <v/>
          </cell>
          <cell r="T406" t="str">
            <v/>
          </cell>
          <cell r="U406" t="str">
            <v>7920</v>
          </cell>
          <cell r="V406" t="str">
            <v>ZGFT</v>
          </cell>
          <cell r="W406">
            <v>45748</v>
          </cell>
          <cell r="X406">
            <v>0.11</v>
          </cell>
          <cell r="Y406">
            <v>32.841570000000004</v>
          </cell>
        </row>
        <row r="407">
          <cell r="A407" t="str">
            <v>96801-000660A000</v>
          </cell>
          <cell r="B407" t="str">
            <v>FG,WPUBLBE-5AC-Gen2_NA,(LBE-5AC-Gen2-EU)</v>
          </cell>
          <cell r="C407" t="str">
            <v>429B</v>
          </cell>
          <cell r="D407" t="str">
            <v>N10</v>
          </cell>
          <cell r="E407" t="str">
            <v/>
          </cell>
          <cell r="F407" t="str">
            <v>ZGFT</v>
          </cell>
          <cell r="G407" t="str">
            <v>OCS  96801</v>
          </cell>
          <cell r="H407">
            <v>0</v>
          </cell>
          <cell r="I407">
            <v>1000</v>
          </cell>
          <cell r="J407">
            <v>30460</v>
          </cell>
          <cell r="K407">
            <v>29579.37</v>
          </cell>
          <cell r="L407">
            <v>29630.94</v>
          </cell>
          <cell r="M407">
            <v>0</v>
          </cell>
          <cell r="N407">
            <v>0</v>
          </cell>
          <cell r="O407">
            <v>0</v>
          </cell>
          <cell r="P407" t="str">
            <v/>
          </cell>
          <cell r="Q407" t="str">
            <v>96801</v>
          </cell>
          <cell r="R407" t="str">
            <v/>
          </cell>
          <cell r="S407" t="str">
            <v/>
          </cell>
          <cell r="T407" t="str">
            <v/>
          </cell>
          <cell r="U407" t="str">
            <v>7920</v>
          </cell>
          <cell r="V407" t="str">
            <v>ZGFT</v>
          </cell>
          <cell r="W407">
            <v>45748</v>
          </cell>
          <cell r="X407">
            <v>0.11</v>
          </cell>
          <cell r="Y407">
            <v>32.890343399999999</v>
          </cell>
        </row>
        <row r="408">
          <cell r="A408" t="str">
            <v>96801-000670A000</v>
          </cell>
          <cell r="B408" t="str">
            <v>FG,WPUBLBE-5AC-Gen2_NA,(LBE-5AC-Gen2-US)</v>
          </cell>
          <cell r="C408" t="str">
            <v>429A</v>
          </cell>
          <cell r="D408" t="str">
            <v>N10</v>
          </cell>
          <cell r="E408" t="str">
            <v/>
          </cell>
          <cell r="F408" t="str">
            <v>ZGFT</v>
          </cell>
          <cell r="G408" t="str">
            <v>OCS  96801</v>
          </cell>
          <cell r="H408">
            <v>0</v>
          </cell>
          <cell r="I408">
            <v>1000</v>
          </cell>
          <cell r="J408">
            <v>56730</v>
          </cell>
          <cell r="K408">
            <v>29268.38</v>
          </cell>
          <cell r="L408">
            <v>29381.93</v>
          </cell>
          <cell r="M408">
            <v>0</v>
          </cell>
          <cell r="N408">
            <v>0</v>
          </cell>
          <cell r="O408">
            <v>0</v>
          </cell>
          <cell r="P408" t="str">
            <v/>
          </cell>
          <cell r="Q408" t="str">
            <v>96801</v>
          </cell>
          <cell r="R408" t="str">
            <v/>
          </cell>
          <cell r="S408" t="str">
            <v/>
          </cell>
          <cell r="T408" t="str">
            <v/>
          </cell>
          <cell r="U408" t="str">
            <v>7920</v>
          </cell>
          <cell r="V408" t="str">
            <v>ZGFT</v>
          </cell>
          <cell r="W408">
            <v>45748</v>
          </cell>
          <cell r="X408">
            <v>0.11</v>
          </cell>
          <cell r="Y408">
            <v>32.613942300000005</v>
          </cell>
        </row>
        <row r="409">
          <cell r="A409" t="str">
            <v>96801-000670A000</v>
          </cell>
          <cell r="B409" t="str">
            <v>FG,WPUBLBE-5AC-Gen2_NA,(LBE-5AC-Gen2-US)</v>
          </cell>
          <cell r="C409" t="str">
            <v>429B</v>
          </cell>
          <cell r="D409" t="str">
            <v>N10</v>
          </cell>
          <cell r="E409" t="str">
            <v/>
          </cell>
          <cell r="F409" t="str">
            <v>ZGFT</v>
          </cell>
          <cell r="G409" t="str">
            <v>OCS  96801</v>
          </cell>
          <cell r="H409">
            <v>0</v>
          </cell>
          <cell r="I409">
            <v>1000</v>
          </cell>
          <cell r="J409">
            <v>32355</v>
          </cell>
          <cell r="K409">
            <v>29380.57</v>
          </cell>
          <cell r="L409">
            <v>29431.599999999999</v>
          </cell>
          <cell r="M409">
            <v>0</v>
          </cell>
          <cell r="N409">
            <v>0</v>
          </cell>
          <cell r="O409">
            <v>0</v>
          </cell>
          <cell r="P409" t="str">
            <v/>
          </cell>
          <cell r="Q409" t="str">
            <v>96801</v>
          </cell>
          <cell r="R409" t="str">
            <v/>
          </cell>
          <cell r="S409" t="str">
            <v/>
          </cell>
          <cell r="T409" t="str">
            <v/>
          </cell>
          <cell r="U409" t="str">
            <v>7920</v>
          </cell>
          <cell r="V409" t="str">
            <v>ZGFT</v>
          </cell>
          <cell r="W409">
            <v>45748</v>
          </cell>
          <cell r="X409">
            <v>0.11</v>
          </cell>
          <cell r="Y409">
            <v>32.669076000000004</v>
          </cell>
        </row>
        <row r="410">
          <cell r="A410" t="str">
            <v>96801-000680A000</v>
          </cell>
          <cell r="B410" t="str">
            <v>FG,WPUBLBE-5AC-Gen2_NA</v>
          </cell>
          <cell r="C410" t="str">
            <v>429A</v>
          </cell>
          <cell r="D410" t="str">
            <v>N10</v>
          </cell>
          <cell r="E410" t="str">
            <v/>
          </cell>
          <cell r="F410" t="str">
            <v>ZGFT</v>
          </cell>
          <cell r="G410" t="str">
            <v>OCS  96801</v>
          </cell>
          <cell r="H410">
            <v>0</v>
          </cell>
          <cell r="I410">
            <v>1000</v>
          </cell>
          <cell r="J410">
            <v>178960</v>
          </cell>
          <cell r="K410">
            <v>143962.26</v>
          </cell>
          <cell r="L410">
            <v>144519.65</v>
          </cell>
          <cell r="M410">
            <v>0</v>
          </cell>
          <cell r="N410">
            <v>0</v>
          </cell>
          <cell r="O410">
            <v>0</v>
          </cell>
          <cell r="P410" t="str">
            <v/>
          </cell>
          <cell r="Q410" t="str">
            <v>96801</v>
          </cell>
          <cell r="R410" t="str">
            <v/>
          </cell>
          <cell r="S410" t="str">
            <v/>
          </cell>
          <cell r="T410" t="str">
            <v/>
          </cell>
          <cell r="U410" t="str">
            <v>7920</v>
          </cell>
          <cell r="V410" t="str">
            <v>ZGFT</v>
          </cell>
          <cell r="W410">
            <v>45748</v>
          </cell>
          <cell r="X410">
            <v>0.11</v>
          </cell>
          <cell r="Y410">
            <v>160.41681149999999</v>
          </cell>
        </row>
        <row r="411">
          <cell r="A411" t="str">
            <v>96801-000680A000</v>
          </cell>
          <cell r="B411" t="str">
            <v>FG,WPUBLBE-5AC-Gen2_NA</v>
          </cell>
          <cell r="C411" t="str">
            <v>429B</v>
          </cell>
          <cell r="D411" t="str">
            <v>N10</v>
          </cell>
          <cell r="E411" t="str">
            <v/>
          </cell>
          <cell r="F411" t="str">
            <v>ZGFT</v>
          </cell>
          <cell r="G411" t="str">
            <v>OCS  96801</v>
          </cell>
          <cell r="H411">
            <v>0</v>
          </cell>
          <cell r="I411">
            <v>1000</v>
          </cell>
          <cell r="J411">
            <v>178960</v>
          </cell>
          <cell r="K411">
            <v>147629.72</v>
          </cell>
          <cell r="L411">
            <v>149644.10999999999</v>
          </cell>
          <cell r="M411">
            <v>0</v>
          </cell>
          <cell r="N411">
            <v>0</v>
          </cell>
          <cell r="O411">
            <v>0</v>
          </cell>
          <cell r="P411" t="str">
            <v/>
          </cell>
          <cell r="Q411" t="str">
            <v>96801</v>
          </cell>
          <cell r="R411" t="str">
            <v/>
          </cell>
          <cell r="S411" t="str">
            <v/>
          </cell>
          <cell r="T411" t="str">
            <v/>
          </cell>
          <cell r="U411" t="str">
            <v>7920</v>
          </cell>
          <cell r="V411" t="str">
            <v>ZGFT</v>
          </cell>
          <cell r="W411">
            <v>45748</v>
          </cell>
          <cell r="X411">
            <v>0.11</v>
          </cell>
          <cell r="Y411">
            <v>166.10496209999999</v>
          </cell>
        </row>
        <row r="412">
          <cell r="A412" t="str">
            <v>96801-000690A000</v>
          </cell>
          <cell r="B412" t="str">
            <v>FG,WPUBLBE-5AC-Gen2_NA,(LBE-5AC-Gen2-EU)</v>
          </cell>
          <cell r="C412" t="str">
            <v>429A</v>
          </cell>
          <cell r="D412" t="str">
            <v>N10</v>
          </cell>
          <cell r="E412" t="str">
            <v/>
          </cell>
          <cell r="F412" t="str">
            <v>ZGFT</v>
          </cell>
          <cell r="G412" t="str">
            <v>OCS  96801</v>
          </cell>
          <cell r="H412">
            <v>0</v>
          </cell>
          <cell r="I412">
            <v>1000</v>
          </cell>
          <cell r="J412">
            <v>31363.33</v>
          </cell>
          <cell r="K412">
            <v>28977.93</v>
          </cell>
          <cell r="L412">
            <v>29082.28</v>
          </cell>
          <cell r="M412">
            <v>0</v>
          </cell>
          <cell r="N412">
            <v>87.25</v>
          </cell>
          <cell r="O412">
            <v>3</v>
          </cell>
          <cell r="P412" t="str">
            <v/>
          </cell>
          <cell r="Q412" t="str">
            <v>96801</v>
          </cell>
          <cell r="R412" t="str">
            <v/>
          </cell>
          <cell r="S412" t="str">
            <v/>
          </cell>
          <cell r="T412" t="str">
            <v/>
          </cell>
          <cell r="U412" t="str">
            <v>7920</v>
          </cell>
          <cell r="V412" t="str">
            <v>ZGFT</v>
          </cell>
          <cell r="W412">
            <v>45748</v>
          </cell>
          <cell r="X412">
            <v>0.11</v>
          </cell>
          <cell r="Y412">
            <v>32.281330799999999</v>
          </cell>
        </row>
        <row r="413">
          <cell r="A413" t="str">
            <v>96801-000690A000</v>
          </cell>
          <cell r="B413" t="str">
            <v>FG,WPUBLBE-5AC-Gen2_NA,(LBE-5AC-Gen2-EU)</v>
          </cell>
          <cell r="C413" t="str">
            <v>429B</v>
          </cell>
          <cell r="D413" t="str">
            <v>N10</v>
          </cell>
          <cell r="E413" t="str">
            <v/>
          </cell>
          <cell r="F413" t="str">
            <v>ZGFT</v>
          </cell>
          <cell r="G413" t="str">
            <v>OCS  96801</v>
          </cell>
          <cell r="H413">
            <v>0</v>
          </cell>
          <cell r="I413">
            <v>1000</v>
          </cell>
          <cell r="J413">
            <v>31041.93</v>
          </cell>
          <cell r="K413">
            <v>29311.88</v>
          </cell>
          <cell r="L413">
            <v>29353.79</v>
          </cell>
          <cell r="M413">
            <v>0</v>
          </cell>
          <cell r="N413">
            <v>0</v>
          </cell>
          <cell r="O413">
            <v>0</v>
          </cell>
          <cell r="P413" t="str">
            <v/>
          </cell>
          <cell r="Q413" t="str">
            <v>96801</v>
          </cell>
          <cell r="R413" t="str">
            <v/>
          </cell>
          <cell r="S413" t="str">
            <v/>
          </cell>
          <cell r="T413" t="str">
            <v/>
          </cell>
          <cell r="U413" t="str">
            <v>7920</v>
          </cell>
          <cell r="V413" t="str">
            <v>ZGFT</v>
          </cell>
          <cell r="W413">
            <v>45748</v>
          </cell>
          <cell r="X413">
            <v>0.11</v>
          </cell>
          <cell r="Y413">
            <v>32.582706900000005</v>
          </cell>
        </row>
        <row r="414">
          <cell r="A414" t="str">
            <v>96801-000700A000</v>
          </cell>
          <cell r="B414" t="str">
            <v>FG,WP901Q-PBE-5AC-Gen2_NA,US Packing</v>
          </cell>
          <cell r="C414" t="str">
            <v>429A</v>
          </cell>
          <cell r="D414" t="str">
            <v>N10</v>
          </cell>
          <cell r="E414" t="str">
            <v/>
          </cell>
          <cell r="F414" t="str">
            <v>ZGFT</v>
          </cell>
          <cell r="G414" t="str">
            <v>OCS  96801</v>
          </cell>
          <cell r="H414">
            <v>0</v>
          </cell>
          <cell r="I414">
            <v>1000</v>
          </cell>
          <cell r="J414">
            <v>44640</v>
          </cell>
          <cell r="K414">
            <v>38083.69</v>
          </cell>
          <cell r="L414">
            <v>38276.35</v>
          </cell>
          <cell r="M414">
            <v>0</v>
          </cell>
          <cell r="N414">
            <v>0</v>
          </cell>
          <cell r="O414">
            <v>0</v>
          </cell>
          <cell r="P414" t="str">
            <v/>
          </cell>
          <cell r="Q414" t="str">
            <v>96801</v>
          </cell>
          <cell r="R414" t="str">
            <v/>
          </cell>
          <cell r="S414" t="str">
            <v/>
          </cell>
          <cell r="T414" t="str">
            <v/>
          </cell>
          <cell r="U414" t="str">
            <v>7920</v>
          </cell>
          <cell r="V414" t="str">
            <v>ZGFT</v>
          </cell>
          <cell r="W414">
            <v>45748</v>
          </cell>
          <cell r="X414">
            <v>0.11</v>
          </cell>
          <cell r="Y414">
            <v>42.486748500000004</v>
          </cell>
        </row>
        <row r="415">
          <cell r="A415" t="str">
            <v>96801-000700A000</v>
          </cell>
          <cell r="B415" t="str">
            <v>FG,WP901Q-PBE-5AC-Gen2_NA,US Packing</v>
          </cell>
          <cell r="C415" t="str">
            <v>429B</v>
          </cell>
          <cell r="D415" t="str">
            <v>N10</v>
          </cell>
          <cell r="E415" t="str">
            <v/>
          </cell>
          <cell r="F415" t="str">
            <v>ZGFT</v>
          </cell>
          <cell r="G415" t="str">
            <v>OCS  96801</v>
          </cell>
          <cell r="H415">
            <v>0</v>
          </cell>
          <cell r="I415">
            <v>1000</v>
          </cell>
          <cell r="J415">
            <v>44640</v>
          </cell>
          <cell r="K415">
            <v>37870.129999999997</v>
          </cell>
          <cell r="L415">
            <v>38190.49</v>
          </cell>
          <cell r="M415">
            <v>0</v>
          </cell>
          <cell r="N415">
            <v>0</v>
          </cell>
          <cell r="O415">
            <v>0</v>
          </cell>
          <cell r="P415" t="str">
            <v/>
          </cell>
          <cell r="Q415" t="str">
            <v>96801</v>
          </cell>
          <cell r="R415" t="str">
            <v/>
          </cell>
          <cell r="S415" t="str">
            <v/>
          </cell>
          <cell r="T415" t="str">
            <v/>
          </cell>
          <cell r="U415" t="str">
            <v>7920</v>
          </cell>
          <cell r="V415" t="str">
            <v>ZGFT</v>
          </cell>
          <cell r="W415">
            <v>45748</v>
          </cell>
          <cell r="X415">
            <v>0.11</v>
          </cell>
          <cell r="Y415">
            <v>42.391443899999999</v>
          </cell>
        </row>
        <row r="416">
          <cell r="A416" t="str">
            <v>96801-000710A000</v>
          </cell>
          <cell r="B416" t="str">
            <v>FG,WP901Q-PBE-5AC-Gen2_NA,US Packing</v>
          </cell>
          <cell r="C416" t="str">
            <v>429A</v>
          </cell>
          <cell r="D416" t="str">
            <v>N10</v>
          </cell>
          <cell r="E416" t="str">
            <v/>
          </cell>
          <cell r="F416" t="str">
            <v>ZGFT</v>
          </cell>
          <cell r="G416" t="str">
            <v>OCS  96801</v>
          </cell>
          <cell r="H416">
            <v>0</v>
          </cell>
          <cell r="I416">
            <v>1000</v>
          </cell>
          <cell r="J416">
            <v>0</v>
          </cell>
          <cell r="K416">
            <v>246594.8</v>
          </cell>
          <cell r="L416">
            <v>245065.9</v>
          </cell>
          <cell r="M416">
            <v>0</v>
          </cell>
          <cell r="N416">
            <v>0</v>
          </cell>
          <cell r="O416">
            <v>0</v>
          </cell>
          <cell r="P416" t="str">
            <v/>
          </cell>
          <cell r="Q416" t="str">
            <v>96801</v>
          </cell>
          <cell r="R416" t="str">
            <v/>
          </cell>
          <cell r="S416" t="str">
            <v/>
          </cell>
          <cell r="T416" t="str">
            <v/>
          </cell>
          <cell r="U416" t="str">
            <v>7920</v>
          </cell>
          <cell r="V416" t="str">
            <v>ZGFT</v>
          </cell>
          <cell r="W416">
            <v>45748</v>
          </cell>
          <cell r="X416">
            <v>0.11</v>
          </cell>
          <cell r="Y416">
            <v>272.02314900000005</v>
          </cell>
        </row>
        <row r="417">
          <cell r="A417" t="str">
            <v>96801-000720A000</v>
          </cell>
          <cell r="B417" t="str">
            <v>FG,WPUBU6-Lite_NA,Packing,(U6-Lite)</v>
          </cell>
          <cell r="C417" t="str">
            <v>429A</v>
          </cell>
          <cell r="D417" t="str">
            <v>N10</v>
          </cell>
          <cell r="E417" t="str">
            <v/>
          </cell>
          <cell r="F417" t="str">
            <v>ZGFT</v>
          </cell>
          <cell r="G417" t="str">
            <v>OCS  96801</v>
          </cell>
          <cell r="H417">
            <v>0</v>
          </cell>
          <cell r="I417">
            <v>1000</v>
          </cell>
          <cell r="J417">
            <v>43332</v>
          </cell>
          <cell r="K417">
            <v>37249.32</v>
          </cell>
          <cell r="L417">
            <v>37455.120000000003</v>
          </cell>
          <cell r="M417">
            <v>0</v>
          </cell>
          <cell r="N417">
            <v>187.28</v>
          </cell>
          <cell r="O417">
            <v>5</v>
          </cell>
          <cell r="P417" t="str">
            <v/>
          </cell>
          <cell r="Q417" t="str">
            <v>96801</v>
          </cell>
          <cell r="R417" t="str">
            <v/>
          </cell>
          <cell r="S417" t="str">
            <v/>
          </cell>
          <cell r="T417" t="str">
            <v/>
          </cell>
          <cell r="U417" t="str">
            <v>7920</v>
          </cell>
          <cell r="V417" t="str">
            <v>ZGFT</v>
          </cell>
          <cell r="W417">
            <v>45748</v>
          </cell>
          <cell r="X417">
            <v>0.11</v>
          </cell>
          <cell r="Y417">
            <v>41.575183200000005</v>
          </cell>
        </row>
        <row r="418">
          <cell r="A418" t="str">
            <v>96801-000720A000</v>
          </cell>
          <cell r="B418" t="str">
            <v>FG,WPUBU6-Lite_NA,Packing,(U6-Lite)</v>
          </cell>
          <cell r="C418" t="str">
            <v>429B</v>
          </cell>
          <cell r="D418" t="str">
            <v>N10</v>
          </cell>
          <cell r="E418" t="str">
            <v/>
          </cell>
          <cell r="F418" t="str">
            <v>ZGFT</v>
          </cell>
          <cell r="G418" t="str">
            <v>OCS  96801</v>
          </cell>
          <cell r="H418">
            <v>0</v>
          </cell>
          <cell r="I418">
            <v>1000</v>
          </cell>
          <cell r="J418">
            <v>44700</v>
          </cell>
          <cell r="K418">
            <v>37396.19</v>
          </cell>
          <cell r="L418">
            <v>37707.410000000003</v>
          </cell>
          <cell r="M418">
            <v>0</v>
          </cell>
          <cell r="N418">
            <v>0</v>
          </cell>
          <cell r="O418">
            <v>0</v>
          </cell>
          <cell r="P418" t="str">
            <v/>
          </cell>
          <cell r="Q418" t="str">
            <v>96801</v>
          </cell>
          <cell r="R418" t="str">
            <v/>
          </cell>
          <cell r="S418" t="str">
            <v/>
          </cell>
          <cell r="T418" t="str">
            <v/>
          </cell>
          <cell r="U418" t="str">
            <v>7920</v>
          </cell>
          <cell r="V418" t="str">
            <v>ZGFT</v>
          </cell>
          <cell r="W418">
            <v>45748</v>
          </cell>
          <cell r="X418">
            <v>0.11</v>
          </cell>
          <cell r="Y418">
            <v>41.855225100000006</v>
          </cell>
        </row>
        <row r="419">
          <cell r="A419" t="str">
            <v>96801-000740A000</v>
          </cell>
          <cell r="B419" t="str">
            <v>FG,WPUBU6-Lite_NA,(U6-LITE) 600-02574</v>
          </cell>
          <cell r="C419" t="str">
            <v>429A</v>
          </cell>
          <cell r="D419" t="str">
            <v>N10</v>
          </cell>
          <cell r="E419" t="str">
            <v/>
          </cell>
          <cell r="F419" t="str">
            <v>ZGFT</v>
          </cell>
          <cell r="G419" t="str">
            <v>OCS  96801</v>
          </cell>
          <cell r="H419">
            <v>0</v>
          </cell>
          <cell r="I419">
            <v>1000</v>
          </cell>
          <cell r="J419">
            <v>42181.67</v>
          </cell>
          <cell r="K419">
            <v>38150.79</v>
          </cell>
          <cell r="L419">
            <v>38352.239999999998</v>
          </cell>
          <cell r="M419">
            <v>0</v>
          </cell>
          <cell r="N419">
            <v>0</v>
          </cell>
          <cell r="O419">
            <v>0</v>
          </cell>
          <cell r="P419" t="str">
            <v/>
          </cell>
          <cell r="Q419" t="str">
            <v>96801</v>
          </cell>
          <cell r="R419" t="str">
            <v/>
          </cell>
          <cell r="S419" t="str">
            <v/>
          </cell>
          <cell r="T419" t="str">
            <v/>
          </cell>
          <cell r="U419" t="str">
            <v>7920</v>
          </cell>
          <cell r="V419" t="str">
            <v>ZGFT</v>
          </cell>
          <cell r="W419">
            <v>45748</v>
          </cell>
          <cell r="X419">
            <v>0.11</v>
          </cell>
          <cell r="Y419">
            <v>42.570986399999995</v>
          </cell>
        </row>
        <row r="420">
          <cell r="A420" t="str">
            <v>96801-000740A000</v>
          </cell>
          <cell r="B420" t="str">
            <v>FG,WPUBU6-Lite_NA,(U6-LITE) 600-02574</v>
          </cell>
          <cell r="C420" t="str">
            <v>429B</v>
          </cell>
          <cell r="D420" t="str">
            <v>N10</v>
          </cell>
          <cell r="E420" t="str">
            <v/>
          </cell>
          <cell r="F420" t="str">
            <v>ZGFT</v>
          </cell>
          <cell r="G420" t="str">
            <v>OCS  96801</v>
          </cell>
          <cell r="H420">
            <v>0</v>
          </cell>
          <cell r="I420">
            <v>1000</v>
          </cell>
          <cell r="J420">
            <v>51692.86</v>
          </cell>
          <cell r="K420">
            <v>38602.21</v>
          </cell>
          <cell r="L420">
            <v>38909.07</v>
          </cell>
          <cell r="M420">
            <v>0</v>
          </cell>
          <cell r="N420">
            <v>0</v>
          </cell>
          <cell r="O420">
            <v>0</v>
          </cell>
          <cell r="P420" t="str">
            <v/>
          </cell>
          <cell r="Q420" t="str">
            <v>96801</v>
          </cell>
          <cell r="R420" t="str">
            <v/>
          </cell>
          <cell r="S420" t="str">
            <v/>
          </cell>
          <cell r="T420" t="str">
            <v/>
          </cell>
          <cell r="U420" t="str">
            <v>7920</v>
          </cell>
          <cell r="V420" t="str">
            <v>ZGFT</v>
          </cell>
          <cell r="W420">
            <v>45748</v>
          </cell>
          <cell r="X420">
            <v>0.11</v>
          </cell>
          <cell r="Y420">
            <v>43.189067700000003</v>
          </cell>
        </row>
        <row r="421">
          <cell r="A421" t="str">
            <v>96801-000790A000</v>
          </cell>
          <cell r="B421" t="str">
            <v>FG,WPUBU6-Lite_NA,(U6-Lite) 600-02539</v>
          </cell>
          <cell r="C421" t="str">
            <v>429A</v>
          </cell>
          <cell r="D421" t="str">
            <v>N10</v>
          </cell>
          <cell r="E421" t="str">
            <v/>
          </cell>
          <cell r="F421" t="str">
            <v>ZGFT</v>
          </cell>
          <cell r="G421" t="str">
            <v>OCS  96801</v>
          </cell>
          <cell r="H421">
            <v>0</v>
          </cell>
          <cell r="I421">
            <v>1000</v>
          </cell>
          <cell r="J421">
            <v>38553</v>
          </cell>
          <cell r="K421">
            <v>37420.61</v>
          </cell>
          <cell r="L421">
            <v>37626.449999999997</v>
          </cell>
          <cell r="M421">
            <v>0</v>
          </cell>
          <cell r="N421">
            <v>0</v>
          </cell>
          <cell r="O421">
            <v>0</v>
          </cell>
          <cell r="P421" t="str">
            <v/>
          </cell>
          <cell r="Q421" t="str">
            <v>96801</v>
          </cell>
          <cell r="R421" t="str">
            <v/>
          </cell>
          <cell r="S421" t="str">
            <v/>
          </cell>
          <cell r="T421" t="str">
            <v/>
          </cell>
          <cell r="U421" t="str">
            <v>7920</v>
          </cell>
          <cell r="V421" t="str">
            <v>ZGFT</v>
          </cell>
          <cell r="W421">
            <v>45748</v>
          </cell>
          <cell r="X421">
            <v>0.11</v>
          </cell>
          <cell r="Y421">
            <v>41.765359500000002</v>
          </cell>
        </row>
        <row r="422">
          <cell r="A422" t="str">
            <v>96801-000790A000</v>
          </cell>
          <cell r="B422" t="str">
            <v>FG,WPUBU6-Lite_NA,(U6-Lite) 600-02539</v>
          </cell>
          <cell r="C422" t="str">
            <v>429B</v>
          </cell>
          <cell r="D422" t="str">
            <v>N10</v>
          </cell>
          <cell r="E422" t="str">
            <v/>
          </cell>
          <cell r="F422" t="str">
            <v>ZGFT</v>
          </cell>
          <cell r="G422" t="str">
            <v>OCS  96801</v>
          </cell>
          <cell r="H422">
            <v>0</v>
          </cell>
          <cell r="I422">
            <v>1000</v>
          </cell>
          <cell r="J422">
            <v>43384</v>
          </cell>
          <cell r="K422">
            <v>37522.42</v>
          </cell>
          <cell r="L422">
            <v>37833.589999999997</v>
          </cell>
          <cell r="M422">
            <v>0</v>
          </cell>
          <cell r="N422">
            <v>0</v>
          </cell>
          <cell r="O422">
            <v>0</v>
          </cell>
          <cell r="P422" t="str">
            <v/>
          </cell>
          <cell r="Q422" t="str">
            <v>96801</v>
          </cell>
          <cell r="R422" t="str">
            <v/>
          </cell>
          <cell r="S422" t="str">
            <v/>
          </cell>
          <cell r="T422" t="str">
            <v/>
          </cell>
          <cell r="U422" t="str">
            <v>7920</v>
          </cell>
          <cell r="V422" t="str">
            <v>ZGFT</v>
          </cell>
          <cell r="W422">
            <v>45748</v>
          </cell>
          <cell r="X422">
            <v>0.11</v>
          </cell>
          <cell r="Y422">
            <v>41.995284899999994</v>
          </cell>
        </row>
        <row r="423">
          <cell r="A423" t="str">
            <v>96801-000810A000</v>
          </cell>
          <cell r="B423" t="str">
            <v>FG,WPUBU6-Lite_NA,(U6-Lite) 600-02539</v>
          </cell>
          <cell r="C423" t="str">
            <v>429A</v>
          </cell>
          <cell r="D423" t="str">
            <v>N10</v>
          </cell>
          <cell r="E423" t="str">
            <v/>
          </cell>
          <cell r="F423" t="str">
            <v>ZGFT</v>
          </cell>
          <cell r="G423" t="str">
            <v>OCS  96801</v>
          </cell>
          <cell r="H423">
            <v>0</v>
          </cell>
          <cell r="I423">
            <v>1000</v>
          </cell>
          <cell r="J423">
            <v>39516.67</v>
          </cell>
          <cell r="K423">
            <v>38274.33</v>
          </cell>
          <cell r="L423">
            <v>38474.870000000003</v>
          </cell>
          <cell r="M423">
            <v>0</v>
          </cell>
          <cell r="N423">
            <v>0</v>
          </cell>
          <cell r="O423">
            <v>0</v>
          </cell>
          <cell r="P423" t="str">
            <v/>
          </cell>
          <cell r="Q423" t="str">
            <v>96801</v>
          </cell>
          <cell r="R423" t="str">
            <v/>
          </cell>
          <cell r="S423" t="str">
            <v/>
          </cell>
          <cell r="T423" t="str">
            <v/>
          </cell>
          <cell r="U423" t="str">
            <v>7920</v>
          </cell>
          <cell r="V423" t="str">
            <v>ZGFT</v>
          </cell>
          <cell r="W423">
            <v>45748</v>
          </cell>
          <cell r="X423">
            <v>0.11</v>
          </cell>
          <cell r="Y423">
            <v>42.707105700000007</v>
          </cell>
        </row>
        <row r="424">
          <cell r="A424" t="str">
            <v>96801-000810A000</v>
          </cell>
          <cell r="B424" t="str">
            <v>FG,WPUBU6-Lite_NA,(U6-Lite) 600-02539</v>
          </cell>
          <cell r="C424" t="str">
            <v>429B</v>
          </cell>
          <cell r="D424" t="str">
            <v>N10</v>
          </cell>
          <cell r="E424" t="str">
            <v/>
          </cell>
          <cell r="F424" t="str">
            <v>ZGFT</v>
          </cell>
          <cell r="G424" t="str">
            <v>OCS  96801</v>
          </cell>
          <cell r="H424">
            <v>0</v>
          </cell>
          <cell r="I424">
            <v>1000</v>
          </cell>
          <cell r="J424">
            <v>40989.5</v>
          </cell>
          <cell r="K424">
            <v>38728.68</v>
          </cell>
          <cell r="L424">
            <v>39034.54</v>
          </cell>
          <cell r="M424">
            <v>0</v>
          </cell>
          <cell r="N424">
            <v>0</v>
          </cell>
          <cell r="O424">
            <v>0</v>
          </cell>
          <cell r="P424" t="str">
            <v/>
          </cell>
          <cell r="Q424" t="str">
            <v>96801</v>
          </cell>
          <cell r="R424" t="str">
            <v/>
          </cell>
          <cell r="S424" t="str">
            <v/>
          </cell>
          <cell r="T424" t="str">
            <v/>
          </cell>
          <cell r="U424" t="str">
            <v>7920</v>
          </cell>
          <cell r="V424" t="str">
            <v>ZGFT</v>
          </cell>
          <cell r="W424">
            <v>45748</v>
          </cell>
          <cell r="X424">
            <v>0.11</v>
          </cell>
          <cell r="Y424">
            <v>43.328339400000004</v>
          </cell>
        </row>
        <row r="425">
          <cell r="A425" t="str">
            <v>96801-000830A000</v>
          </cell>
          <cell r="B425" t="str">
            <v>FG,WPUBLBE-5AC-Gen2_NA</v>
          </cell>
          <cell r="C425" t="str">
            <v>429A</v>
          </cell>
          <cell r="D425" t="str">
            <v>N10</v>
          </cell>
          <cell r="E425" t="str">
            <v/>
          </cell>
          <cell r="F425" t="str">
            <v>ZGFT</v>
          </cell>
          <cell r="G425" t="str">
            <v>OCS  96801</v>
          </cell>
          <cell r="H425">
            <v>0</v>
          </cell>
          <cell r="I425">
            <v>1000</v>
          </cell>
          <cell r="J425">
            <v>175885</v>
          </cell>
          <cell r="K425">
            <v>144044.88</v>
          </cell>
          <cell r="L425">
            <v>144614.65</v>
          </cell>
          <cell r="M425">
            <v>0</v>
          </cell>
          <cell r="N425">
            <v>0</v>
          </cell>
          <cell r="O425">
            <v>0</v>
          </cell>
          <cell r="P425" t="str">
            <v/>
          </cell>
          <cell r="Q425" t="str">
            <v>96801</v>
          </cell>
          <cell r="R425" t="str">
            <v/>
          </cell>
          <cell r="S425" t="str">
            <v/>
          </cell>
          <cell r="T425" t="str">
            <v/>
          </cell>
          <cell r="U425" t="str">
            <v>7920</v>
          </cell>
          <cell r="V425" t="str">
            <v>ZGFT</v>
          </cell>
          <cell r="W425">
            <v>45748</v>
          </cell>
          <cell r="X425">
            <v>0.11</v>
          </cell>
          <cell r="Y425">
            <v>160.52226149999998</v>
          </cell>
        </row>
        <row r="426">
          <cell r="A426" t="str">
            <v>96801-000830A000</v>
          </cell>
          <cell r="B426" t="str">
            <v>FG,WPUBLBE-5AC-Gen2_NA</v>
          </cell>
          <cell r="C426" t="str">
            <v>429B</v>
          </cell>
          <cell r="D426" t="str">
            <v>N10</v>
          </cell>
          <cell r="E426" t="str">
            <v/>
          </cell>
          <cell r="F426" t="str">
            <v>ZGFT</v>
          </cell>
          <cell r="G426" t="str">
            <v>OCS  96801</v>
          </cell>
          <cell r="H426">
            <v>0</v>
          </cell>
          <cell r="I426">
            <v>1000</v>
          </cell>
          <cell r="J426">
            <v>175885</v>
          </cell>
          <cell r="K426">
            <v>147997.28</v>
          </cell>
          <cell r="L426">
            <v>149752.01</v>
          </cell>
          <cell r="M426">
            <v>0</v>
          </cell>
          <cell r="N426">
            <v>0</v>
          </cell>
          <cell r="O426">
            <v>0</v>
          </cell>
          <cell r="P426" t="str">
            <v/>
          </cell>
          <cell r="Q426" t="str">
            <v>96801</v>
          </cell>
          <cell r="R426" t="str">
            <v/>
          </cell>
          <cell r="S426" t="str">
            <v/>
          </cell>
          <cell r="T426" t="str">
            <v/>
          </cell>
          <cell r="U426" t="str">
            <v>7920</v>
          </cell>
          <cell r="V426" t="str">
            <v>ZGFT</v>
          </cell>
          <cell r="W426">
            <v>45748</v>
          </cell>
          <cell r="X426">
            <v>0.11</v>
          </cell>
          <cell r="Y426">
            <v>166.22473110000004</v>
          </cell>
        </row>
        <row r="427">
          <cell r="A427" t="str">
            <v>96801-000840A000</v>
          </cell>
          <cell r="B427" t="str">
            <v>FG,WPUBLBE-5AC-Gen2_NA,(LBE-5AC-Gen2)</v>
          </cell>
          <cell r="C427" t="str">
            <v>429A</v>
          </cell>
          <cell r="D427" t="str">
            <v>N10</v>
          </cell>
          <cell r="E427" t="str">
            <v/>
          </cell>
          <cell r="F427" t="str">
            <v>ZGFT</v>
          </cell>
          <cell r="G427" t="str">
            <v>OCS  96801</v>
          </cell>
          <cell r="H427">
            <v>0</v>
          </cell>
          <cell r="I427">
            <v>1000</v>
          </cell>
          <cell r="J427">
            <v>0</v>
          </cell>
          <cell r="K427">
            <v>29445.32</v>
          </cell>
          <cell r="L427">
            <v>29558.32</v>
          </cell>
          <cell r="M427">
            <v>0</v>
          </cell>
          <cell r="N427">
            <v>0</v>
          </cell>
          <cell r="O427">
            <v>0</v>
          </cell>
          <cell r="P427" t="str">
            <v/>
          </cell>
          <cell r="Q427" t="str">
            <v>96801</v>
          </cell>
          <cell r="R427" t="str">
            <v/>
          </cell>
          <cell r="S427" t="str">
            <v/>
          </cell>
          <cell r="T427" t="str">
            <v/>
          </cell>
          <cell r="U427" t="str">
            <v>7920</v>
          </cell>
          <cell r="V427" t="str">
            <v>ZGFT</v>
          </cell>
          <cell r="W427">
            <v>45748</v>
          </cell>
          <cell r="X427">
            <v>0.11</v>
          </cell>
          <cell r="Y427">
            <v>32.809735199999999</v>
          </cell>
        </row>
        <row r="428">
          <cell r="A428" t="str">
            <v>96801-000850A000</v>
          </cell>
          <cell r="B428" t="str">
            <v>FG,WPUBLBE-5AC-Gen2_NA,(LBE-5AC-Gen2)</v>
          </cell>
          <cell r="C428" t="str">
            <v>429A</v>
          </cell>
          <cell r="D428" t="str">
            <v>N10</v>
          </cell>
          <cell r="E428" t="str">
            <v/>
          </cell>
          <cell r="F428" t="str">
            <v>ZGFT</v>
          </cell>
          <cell r="G428" t="str">
            <v>OCS  96801</v>
          </cell>
          <cell r="H428">
            <v>0</v>
          </cell>
          <cell r="I428">
            <v>1000</v>
          </cell>
          <cell r="J428">
            <v>33469.17</v>
          </cell>
          <cell r="K428">
            <v>28968.95</v>
          </cell>
          <cell r="L428">
            <v>29082.28</v>
          </cell>
          <cell r="M428">
            <v>0</v>
          </cell>
          <cell r="N428">
            <v>5961.87</v>
          </cell>
          <cell r="O428">
            <v>205</v>
          </cell>
          <cell r="P428" t="str">
            <v/>
          </cell>
          <cell r="Q428" t="str">
            <v>96801</v>
          </cell>
          <cell r="R428" t="str">
            <v/>
          </cell>
          <cell r="S428" t="str">
            <v/>
          </cell>
          <cell r="T428" t="str">
            <v/>
          </cell>
          <cell r="U428" t="str">
            <v>7920</v>
          </cell>
          <cell r="V428" t="str">
            <v>ZGFT</v>
          </cell>
          <cell r="W428">
            <v>45748</v>
          </cell>
          <cell r="X428">
            <v>0.11</v>
          </cell>
          <cell r="Y428">
            <v>32.281330799999999</v>
          </cell>
        </row>
        <row r="429">
          <cell r="A429" t="str">
            <v>96801-000850A000</v>
          </cell>
          <cell r="B429" t="str">
            <v>FG,WPUBLBE-5AC-Gen2_NA,(LBE-5AC-Gen2)</v>
          </cell>
          <cell r="C429" t="str">
            <v>429B</v>
          </cell>
          <cell r="D429" t="str">
            <v>N10</v>
          </cell>
          <cell r="E429" t="str">
            <v/>
          </cell>
          <cell r="F429" t="str">
            <v>ZGFT</v>
          </cell>
          <cell r="G429" t="str">
            <v>OCS  96801</v>
          </cell>
          <cell r="H429">
            <v>0</v>
          </cell>
          <cell r="I429">
            <v>1000</v>
          </cell>
          <cell r="J429">
            <v>30081.93</v>
          </cell>
          <cell r="K429">
            <v>29301.87</v>
          </cell>
          <cell r="L429">
            <v>29352.76</v>
          </cell>
          <cell r="M429">
            <v>0</v>
          </cell>
          <cell r="N429">
            <v>0</v>
          </cell>
          <cell r="O429">
            <v>0</v>
          </cell>
          <cell r="P429" t="str">
            <v/>
          </cell>
          <cell r="Q429" t="str">
            <v>96801</v>
          </cell>
          <cell r="R429" t="str">
            <v/>
          </cell>
          <cell r="S429" t="str">
            <v/>
          </cell>
          <cell r="T429" t="str">
            <v/>
          </cell>
          <cell r="U429" t="str">
            <v>7920</v>
          </cell>
          <cell r="V429" t="str">
            <v>ZGFT</v>
          </cell>
          <cell r="W429">
            <v>45748</v>
          </cell>
          <cell r="X429">
            <v>0.11</v>
          </cell>
          <cell r="Y429">
            <v>32.581563600000003</v>
          </cell>
        </row>
        <row r="430">
          <cell r="A430" t="str">
            <v>96801-000860A000</v>
          </cell>
          <cell r="B430" t="str">
            <v>FG,WPUBLBE-5AC-Gen2_NA</v>
          </cell>
          <cell r="C430" t="str">
            <v>429A</v>
          </cell>
          <cell r="D430" t="str">
            <v>N10</v>
          </cell>
          <cell r="E430" t="str">
            <v/>
          </cell>
          <cell r="F430" t="str">
            <v>ZGFT</v>
          </cell>
          <cell r="G430" t="str">
            <v>OCS  96801</v>
          </cell>
          <cell r="H430">
            <v>0</v>
          </cell>
          <cell r="I430">
            <v>1000</v>
          </cell>
          <cell r="J430">
            <v>56380</v>
          </cell>
          <cell r="K430">
            <v>28326.01</v>
          </cell>
          <cell r="L430">
            <v>28439.34</v>
          </cell>
          <cell r="M430">
            <v>0</v>
          </cell>
          <cell r="N430">
            <v>142.19999999999999</v>
          </cell>
          <cell r="O430">
            <v>5</v>
          </cell>
          <cell r="P430" t="str">
            <v/>
          </cell>
          <cell r="Q430" t="str">
            <v>96801</v>
          </cell>
          <cell r="R430" t="str">
            <v/>
          </cell>
          <cell r="S430" t="str">
            <v/>
          </cell>
          <cell r="T430" t="str">
            <v/>
          </cell>
          <cell r="U430" t="str">
            <v>7920</v>
          </cell>
          <cell r="V430" t="str">
            <v>ZGFT</v>
          </cell>
          <cell r="W430">
            <v>45748</v>
          </cell>
          <cell r="X430">
            <v>0.11</v>
          </cell>
          <cell r="Y430">
            <v>31.567667400000005</v>
          </cell>
        </row>
        <row r="431">
          <cell r="A431" t="str">
            <v>96801-000860A000</v>
          </cell>
          <cell r="B431" t="str">
            <v>FG,WPUBLBE-5AC-Gen2_NA</v>
          </cell>
          <cell r="C431" t="str">
            <v>429B</v>
          </cell>
          <cell r="D431" t="str">
            <v>N10</v>
          </cell>
          <cell r="E431" t="str">
            <v/>
          </cell>
          <cell r="F431" t="str">
            <v>ZGFT</v>
          </cell>
          <cell r="G431" t="str">
            <v>OCS  96801</v>
          </cell>
          <cell r="H431">
            <v>0</v>
          </cell>
          <cell r="I431">
            <v>1000</v>
          </cell>
          <cell r="J431">
            <v>32677.5</v>
          </cell>
          <cell r="K431">
            <v>28645.43</v>
          </cell>
          <cell r="L431">
            <v>28710.400000000001</v>
          </cell>
          <cell r="M431">
            <v>0</v>
          </cell>
          <cell r="N431">
            <v>0</v>
          </cell>
          <cell r="O431">
            <v>0</v>
          </cell>
          <cell r="P431" t="str">
            <v/>
          </cell>
          <cell r="Q431" t="str">
            <v>96801</v>
          </cell>
          <cell r="R431" t="str">
            <v/>
          </cell>
          <cell r="S431" t="str">
            <v/>
          </cell>
          <cell r="T431" t="str">
            <v/>
          </cell>
          <cell r="U431" t="str">
            <v>7920</v>
          </cell>
          <cell r="V431" t="str">
            <v>ZGFT</v>
          </cell>
          <cell r="W431">
            <v>45748</v>
          </cell>
          <cell r="X431">
            <v>0.11</v>
          </cell>
          <cell r="Y431">
            <v>31.868544000000004</v>
          </cell>
        </row>
        <row r="432">
          <cell r="A432" t="str">
            <v>96801-000870A000</v>
          </cell>
          <cell r="B432" t="str">
            <v>FG,WPUBLBE-5AC-Gen2_NA</v>
          </cell>
          <cell r="C432" t="str">
            <v>429A</v>
          </cell>
          <cell r="D432" t="str">
            <v>N10</v>
          </cell>
          <cell r="E432" t="str">
            <v/>
          </cell>
          <cell r="F432" t="str">
            <v>ZGFT</v>
          </cell>
          <cell r="G432" t="str">
            <v>OCS  96801</v>
          </cell>
          <cell r="H432">
            <v>0</v>
          </cell>
          <cell r="I432">
            <v>1000</v>
          </cell>
          <cell r="J432">
            <v>0</v>
          </cell>
          <cell r="K432">
            <v>142654.34</v>
          </cell>
          <cell r="L432">
            <v>141688.49</v>
          </cell>
          <cell r="M432">
            <v>0</v>
          </cell>
          <cell r="N432">
            <v>0</v>
          </cell>
          <cell r="O432">
            <v>0</v>
          </cell>
          <cell r="P432" t="str">
            <v/>
          </cell>
          <cell r="Q432" t="str">
            <v>96801</v>
          </cell>
          <cell r="R432" t="str">
            <v/>
          </cell>
          <cell r="S432" t="str">
            <v/>
          </cell>
          <cell r="T432" t="str">
            <v/>
          </cell>
          <cell r="U432" t="str">
            <v>7920</v>
          </cell>
          <cell r="V432" t="str">
            <v>ZGFT</v>
          </cell>
          <cell r="W432">
            <v>45748</v>
          </cell>
          <cell r="X432">
            <v>0.11</v>
          </cell>
          <cell r="Y432">
            <v>157.27422390000001</v>
          </cell>
        </row>
        <row r="433">
          <cell r="A433" t="str">
            <v>96801-000880A000</v>
          </cell>
          <cell r="B433" t="str">
            <v>FG,WPUBLBE-5AC-Gen2_NA</v>
          </cell>
          <cell r="C433" t="str">
            <v>429A</v>
          </cell>
          <cell r="D433" t="str">
            <v>N10</v>
          </cell>
          <cell r="E433" t="str">
            <v/>
          </cell>
          <cell r="F433" t="str">
            <v>ZGFT</v>
          </cell>
          <cell r="G433" t="str">
            <v>OCS  96801</v>
          </cell>
          <cell r="H433">
            <v>0</v>
          </cell>
          <cell r="I433">
            <v>1000</v>
          </cell>
          <cell r="J433">
            <v>0</v>
          </cell>
          <cell r="K433">
            <v>28802.38</v>
          </cell>
          <cell r="L433">
            <v>28915.38</v>
          </cell>
          <cell r="M433">
            <v>0</v>
          </cell>
          <cell r="N433">
            <v>0</v>
          </cell>
          <cell r="O433">
            <v>0</v>
          </cell>
          <cell r="P433" t="str">
            <v/>
          </cell>
          <cell r="Q433" t="str">
            <v>96801</v>
          </cell>
          <cell r="R433" t="str">
            <v/>
          </cell>
          <cell r="S433" t="str">
            <v/>
          </cell>
          <cell r="T433" t="str">
            <v/>
          </cell>
          <cell r="U433" t="str">
            <v>7920</v>
          </cell>
          <cell r="V433" t="str">
            <v>ZGFT</v>
          </cell>
          <cell r="W433">
            <v>45748</v>
          </cell>
          <cell r="X433">
            <v>0.11</v>
          </cell>
          <cell r="Y433">
            <v>32.096071800000004</v>
          </cell>
        </row>
        <row r="434">
          <cell r="A434" t="str">
            <v>96801-000890A000</v>
          </cell>
          <cell r="B434" t="str">
            <v>FG,WP901Q-NBAC-G2-2_NA,(NBE-5AC-Gen2-AU)</v>
          </cell>
          <cell r="C434" t="str">
            <v>429A</v>
          </cell>
          <cell r="D434" t="str">
            <v>N10</v>
          </cell>
          <cell r="E434" t="str">
            <v/>
          </cell>
          <cell r="F434" t="str">
            <v>ZGFT</v>
          </cell>
          <cell r="G434" t="str">
            <v>OCS  96801</v>
          </cell>
          <cell r="H434">
            <v>0</v>
          </cell>
          <cell r="I434">
            <v>1000</v>
          </cell>
          <cell r="J434">
            <v>31172.799999999999</v>
          </cell>
          <cell r="K434">
            <v>31059.18</v>
          </cell>
          <cell r="L434">
            <v>30485.48</v>
          </cell>
          <cell r="M434">
            <v>0</v>
          </cell>
          <cell r="N434">
            <v>0</v>
          </cell>
          <cell r="O434">
            <v>0</v>
          </cell>
          <cell r="P434" t="str">
            <v/>
          </cell>
          <cell r="Q434" t="str">
            <v>96801</v>
          </cell>
          <cell r="R434" t="str">
            <v/>
          </cell>
          <cell r="S434" t="str">
            <v/>
          </cell>
          <cell r="T434" t="str">
            <v/>
          </cell>
          <cell r="U434" t="str">
            <v>7920</v>
          </cell>
          <cell r="V434" t="str">
            <v>ZGFT</v>
          </cell>
          <cell r="W434">
            <v>45748</v>
          </cell>
          <cell r="X434">
            <v>0.11</v>
          </cell>
          <cell r="Y434">
            <v>33.8388828</v>
          </cell>
        </row>
        <row r="435">
          <cell r="A435" t="str">
            <v>96801-000890A000</v>
          </cell>
          <cell r="B435" t="str">
            <v>FG,WP901Q-NBAC-G2-2_NA,(NBE-5AC-Gen2-AU)</v>
          </cell>
          <cell r="C435" t="str">
            <v>429B</v>
          </cell>
          <cell r="D435" t="str">
            <v>N10</v>
          </cell>
          <cell r="E435" t="str">
            <v/>
          </cell>
          <cell r="F435" t="str">
            <v>ZGFT</v>
          </cell>
          <cell r="G435" t="str">
            <v>OCS  96801</v>
          </cell>
          <cell r="H435">
            <v>0</v>
          </cell>
          <cell r="I435">
            <v>1000</v>
          </cell>
          <cell r="J435">
            <v>31267.5</v>
          </cell>
          <cell r="K435">
            <v>30547.49</v>
          </cell>
          <cell r="L435">
            <v>30615</v>
          </cell>
          <cell r="M435">
            <v>0</v>
          </cell>
          <cell r="N435">
            <v>0</v>
          </cell>
          <cell r="O435">
            <v>0</v>
          </cell>
          <cell r="P435" t="str">
            <v/>
          </cell>
          <cell r="Q435" t="str">
            <v>96801</v>
          </cell>
          <cell r="R435" t="str">
            <v/>
          </cell>
          <cell r="S435" t="str">
            <v/>
          </cell>
          <cell r="T435" t="str">
            <v/>
          </cell>
          <cell r="U435" t="str">
            <v>7920</v>
          </cell>
          <cell r="V435" t="str">
            <v>ZGFT</v>
          </cell>
          <cell r="W435">
            <v>45748</v>
          </cell>
          <cell r="X435">
            <v>0.11</v>
          </cell>
          <cell r="Y435">
            <v>33.98265</v>
          </cell>
        </row>
        <row r="436">
          <cell r="A436" t="str">
            <v>96801-000900A000</v>
          </cell>
          <cell r="B436" t="str">
            <v>FG,WP901Q-NBAC-G2-2_NA,(NBE-5AC-Gen2-BR)</v>
          </cell>
          <cell r="C436" t="str">
            <v>429A</v>
          </cell>
          <cell r="D436" t="str">
            <v>N10</v>
          </cell>
          <cell r="E436" t="str">
            <v/>
          </cell>
          <cell r="F436" t="str">
            <v>ZGFT</v>
          </cell>
          <cell r="G436" t="str">
            <v>OCS  96801</v>
          </cell>
          <cell r="H436">
            <v>0</v>
          </cell>
          <cell r="I436">
            <v>1000</v>
          </cell>
          <cell r="J436">
            <v>38459.96</v>
          </cell>
          <cell r="K436">
            <v>29856.77</v>
          </cell>
          <cell r="L436">
            <v>30127.56</v>
          </cell>
          <cell r="M436">
            <v>0</v>
          </cell>
          <cell r="N436">
            <v>0</v>
          </cell>
          <cell r="O436">
            <v>0</v>
          </cell>
          <cell r="P436" t="str">
            <v/>
          </cell>
          <cell r="Q436" t="str">
            <v>96801</v>
          </cell>
          <cell r="R436" t="str">
            <v/>
          </cell>
          <cell r="S436" t="str">
            <v/>
          </cell>
          <cell r="T436" t="str">
            <v/>
          </cell>
          <cell r="U436" t="str">
            <v>7920</v>
          </cell>
          <cell r="V436" t="str">
            <v>ZGFT</v>
          </cell>
          <cell r="W436">
            <v>45748</v>
          </cell>
          <cell r="X436">
            <v>0.11</v>
          </cell>
          <cell r="Y436">
            <v>33.441591600000002</v>
          </cell>
        </row>
        <row r="437">
          <cell r="A437" t="str">
            <v>96801-000900A000</v>
          </cell>
          <cell r="B437" t="str">
            <v>FG,WP901Q-NBAC-G2-2_NA,(NBE-5AC-Gen2-BR)</v>
          </cell>
          <cell r="C437" t="str">
            <v>429B</v>
          </cell>
          <cell r="D437" t="str">
            <v>N10</v>
          </cell>
          <cell r="E437" t="str">
            <v/>
          </cell>
          <cell r="F437" t="str">
            <v>ZGFT</v>
          </cell>
          <cell r="G437" t="str">
            <v>OCS  96801</v>
          </cell>
          <cell r="H437">
            <v>0</v>
          </cell>
          <cell r="I437">
            <v>1000</v>
          </cell>
          <cell r="J437">
            <v>38459.96</v>
          </cell>
          <cell r="K437">
            <v>30550.61</v>
          </cell>
          <cell r="L437">
            <v>30618.12</v>
          </cell>
          <cell r="M437">
            <v>0</v>
          </cell>
          <cell r="N437">
            <v>0</v>
          </cell>
          <cell r="O437">
            <v>0</v>
          </cell>
          <cell r="P437" t="str">
            <v/>
          </cell>
          <cell r="Q437" t="str">
            <v>96801</v>
          </cell>
          <cell r="R437" t="str">
            <v/>
          </cell>
          <cell r="S437" t="str">
            <v/>
          </cell>
          <cell r="T437" t="str">
            <v/>
          </cell>
          <cell r="U437" t="str">
            <v>7920</v>
          </cell>
          <cell r="V437" t="str">
            <v>ZGFT</v>
          </cell>
          <cell r="W437">
            <v>45748</v>
          </cell>
          <cell r="X437">
            <v>0.11</v>
          </cell>
          <cell r="Y437">
            <v>33.986113199999998</v>
          </cell>
        </row>
        <row r="438">
          <cell r="A438" t="str">
            <v>96801-000910A000</v>
          </cell>
          <cell r="B438" t="str">
            <v>FG,WP901Q-NBAC-G2-2_NA,(NBE-5AC-Gen2-AR)</v>
          </cell>
          <cell r="C438" t="str">
            <v>429A</v>
          </cell>
          <cell r="D438" t="str">
            <v>N10</v>
          </cell>
          <cell r="E438" t="str">
            <v/>
          </cell>
          <cell r="F438" t="str">
            <v>ZGFT</v>
          </cell>
          <cell r="G438" t="str">
            <v>OCS  96801</v>
          </cell>
          <cell r="H438">
            <v>0</v>
          </cell>
          <cell r="I438">
            <v>1000</v>
          </cell>
          <cell r="J438">
            <v>0</v>
          </cell>
          <cell r="K438">
            <v>29865.37</v>
          </cell>
          <cell r="L438">
            <v>30136.16</v>
          </cell>
          <cell r="M438">
            <v>0</v>
          </cell>
          <cell r="N438">
            <v>0</v>
          </cell>
          <cell r="O438">
            <v>0</v>
          </cell>
          <cell r="P438" t="str">
            <v/>
          </cell>
          <cell r="Q438" t="str">
            <v>96801</v>
          </cell>
          <cell r="R438" t="str">
            <v/>
          </cell>
          <cell r="S438" t="str">
            <v/>
          </cell>
          <cell r="T438" t="str">
            <v/>
          </cell>
          <cell r="U438" t="str">
            <v>7920</v>
          </cell>
          <cell r="V438" t="str">
            <v>ZGFT</v>
          </cell>
          <cell r="W438">
            <v>45748</v>
          </cell>
          <cell r="X438">
            <v>0.11</v>
          </cell>
          <cell r="Y438">
            <v>33.451137600000003</v>
          </cell>
        </row>
        <row r="439">
          <cell r="A439" t="str">
            <v>96801-000910A000</v>
          </cell>
          <cell r="B439" t="str">
            <v>FG,WP901Q-NBAC-G2-2_NA,(NBE-5AC-Gen2-AR)</v>
          </cell>
          <cell r="C439" t="str">
            <v>429B</v>
          </cell>
          <cell r="D439" t="str">
            <v>N10</v>
          </cell>
          <cell r="E439" t="str">
            <v/>
          </cell>
          <cell r="F439" t="str">
            <v>ZGFT</v>
          </cell>
          <cell r="G439" t="str">
            <v>OCS  96801</v>
          </cell>
          <cell r="H439">
            <v>0</v>
          </cell>
          <cell r="I439">
            <v>1000</v>
          </cell>
          <cell r="J439">
            <v>0</v>
          </cell>
          <cell r="K439">
            <v>30619.35</v>
          </cell>
          <cell r="L439">
            <v>30670.47</v>
          </cell>
          <cell r="M439">
            <v>0</v>
          </cell>
          <cell r="N439">
            <v>0</v>
          </cell>
          <cell r="O439">
            <v>0</v>
          </cell>
          <cell r="P439" t="str">
            <v/>
          </cell>
          <cell r="Q439" t="str">
            <v>96801</v>
          </cell>
          <cell r="R439" t="str">
            <v/>
          </cell>
          <cell r="S439" t="str">
            <v/>
          </cell>
          <cell r="T439" t="str">
            <v/>
          </cell>
          <cell r="U439" t="str">
            <v>7920</v>
          </cell>
          <cell r="V439" t="str">
            <v>ZGFT</v>
          </cell>
          <cell r="W439">
            <v>45748</v>
          </cell>
          <cell r="X439">
            <v>0.11</v>
          </cell>
          <cell r="Y439">
            <v>34.044221700000001</v>
          </cell>
        </row>
        <row r="440">
          <cell r="A440" t="str">
            <v>96801-000920A000</v>
          </cell>
          <cell r="B440" t="str">
            <v>FG,WP901Q-NBAC-G2-2_NA</v>
          </cell>
          <cell r="C440" t="str">
            <v>429A</v>
          </cell>
          <cell r="D440" t="str">
            <v>N10</v>
          </cell>
          <cell r="E440" t="str">
            <v/>
          </cell>
          <cell r="F440" t="str">
            <v>ZGFT</v>
          </cell>
          <cell r="G440" t="str">
            <v>OCS  96801</v>
          </cell>
          <cell r="H440">
            <v>0</v>
          </cell>
          <cell r="I440">
            <v>1000</v>
          </cell>
          <cell r="J440">
            <v>30476</v>
          </cell>
          <cell r="K440">
            <v>30475.95</v>
          </cell>
          <cell r="L440">
            <v>29902.25</v>
          </cell>
          <cell r="M440">
            <v>0</v>
          </cell>
          <cell r="N440">
            <v>0</v>
          </cell>
          <cell r="O440">
            <v>0</v>
          </cell>
          <cell r="P440" t="str">
            <v/>
          </cell>
          <cell r="Q440" t="str">
            <v>96801</v>
          </cell>
          <cell r="R440" t="str">
            <v/>
          </cell>
          <cell r="S440" t="str">
            <v/>
          </cell>
          <cell r="T440" t="str">
            <v/>
          </cell>
          <cell r="U440" t="str">
            <v>7920</v>
          </cell>
          <cell r="V440" t="str">
            <v>ZGFT</v>
          </cell>
          <cell r="W440">
            <v>45748</v>
          </cell>
          <cell r="X440">
            <v>0.11</v>
          </cell>
          <cell r="Y440">
            <v>33.191497500000004</v>
          </cell>
        </row>
        <row r="441">
          <cell r="A441" t="str">
            <v>96801-000920A000</v>
          </cell>
          <cell r="B441" t="str">
            <v>FG,WP901Q-NBAC-G2-2_NA</v>
          </cell>
          <cell r="C441" t="str">
            <v>429B</v>
          </cell>
          <cell r="D441" t="str">
            <v>N10</v>
          </cell>
          <cell r="E441" t="str">
            <v/>
          </cell>
          <cell r="F441" t="str">
            <v>ZGFT</v>
          </cell>
          <cell r="G441" t="str">
            <v>OCS  96801</v>
          </cell>
          <cell r="H441">
            <v>0</v>
          </cell>
          <cell r="I441">
            <v>1000</v>
          </cell>
          <cell r="J441">
            <v>32472.11</v>
          </cell>
          <cell r="K441">
            <v>29964.26</v>
          </cell>
          <cell r="L441">
            <v>30031.77</v>
          </cell>
          <cell r="M441">
            <v>0</v>
          </cell>
          <cell r="N441">
            <v>0</v>
          </cell>
          <cell r="O441">
            <v>0</v>
          </cell>
          <cell r="P441" t="str">
            <v/>
          </cell>
          <cell r="Q441" t="str">
            <v>96801</v>
          </cell>
          <cell r="R441" t="str">
            <v/>
          </cell>
          <cell r="S441" t="str">
            <v/>
          </cell>
          <cell r="T441" t="str">
            <v/>
          </cell>
          <cell r="U441" t="str">
            <v>7920</v>
          </cell>
          <cell r="V441" t="str">
            <v>ZGFT</v>
          </cell>
          <cell r="W441">
            <v>45748</v>
          </cell>
          <cell r="X441">
            <v>0.11</v>
          </cell>
          <cell r="Y441">
            <v>33.335264700000003</v>
          </cell>
        </row>
        <row r="442">
          <cell r="A442" t="str">
            <v>96801-000930A000</v>
          </cell>
          <cell r="B442" t="str">
            <v>FG,WP901Q-NBAC-G2-2_NA,(NBE-5AC-Gen2-EU)</v>
          </cell>
          <cell r="C442" t="str">
            <v>429A</v>
          </cell>
          <cell r="D442" t="str">
            <v>N10</v>
          </cell>
          <cell r="E442" t="str">
            <v/>
          </cell>
          <cell r="F442" t="str">
            <v>ZGFT</v>
          </cell>
          <cell r="G442" t="str">
            <v>OCS  96801</v>
          </cell>
          <cell r="H442">
            <v>0</v>
          </cell>
          <cell r="I442">
            <v>1000</v>
          </cell>
          <cell r="J442">
            <v>30638.71</v>
          </cell>
          <cell r="K442">
            <v>31133.86</v>
          </cell>
          <cell r="L442">
            <v>30560.16</v>
          </cell>
          <cell r="M442">
            <v>0</v>
          </cell>
          <cell r="N442">
            <v>8770.77</v>
          </cell>
          <cell r="O442">
            <v>287</v>
          </cell>
          <cell r="P442" t="str">
            <v/>
          </cell>
          <cell r="Q442" t="str">
            <v>96801</v>
          </cell>
          <cell r="R442" t="str">
            <v/>
          </cell>
          <cell r="S442" t="str">
            <v/>
          </cell>
          <cell r="T442" t="str">
            <v/>
          </cell>
          <cell r="U442" t="str">
            <v>7920</v>
          </cell>
          <cell r="V442" t="str">
            <v>ZGFT</v>
          </cell>
          <cell r="W442">
            <v>45748</v>
          </cell>
          <cell r="X442">
            <v>0.11</v>
          </cell>
          <cell r="Y442">
            <v>33.921777600000006</v>
          </cell>
        </row>
        <row r="443">
          <cell r="A443" t="str">
            <v>96801-000930A000</v>
          </cell>
          <cell r="B443" t="str">
            <v>FG,WP901Q-NBAC-G2-2_NA,(NBE-5AC-Gen2-EU)</v>
          </cell>
          <cell r="C443" t="str">
            <v>429B</v>
          </cell>
          <cell r="D443" t="str">
            <v>N10</v>
          </cell>
          <cell r="E443" t="str">
            <v/>
          </cell>
          <cell r="F443" t="str">
            <v>ZGFT</v>
          </cell>
          <cell r="G443" t="str">
            <v>OCS  96801</v>
          </cell>
          <cell r="H443">
            <v>0</v>
          </cell>
          <cell r="I443">
            <v>1000</v>
          </cell>
          <cell r="J443">
            <v>31070.12</v>
          </cell>
          <cell r="K443">
            <v>30609.119999999999</v>
          </cell>
          <cell r="L443">
            <v>30674.46</v>
          </cell>
          <cell r="M443">
            <v>0</v>
          </cell>
          <cell r="N443">
            <v>0</v>
          </cell>
          <cell r="O443">
            <v>0</v>
          </cell>
          <cell r="P443" t="str">
            <v/>
          </cell>
          <cell r="Q443" t="str">
            <v>96801</v>
          </cell>
          <cell r="R443" t="str">
            <v/>
          </cell>
          <cell r="S443" t="str">
            <v/>
          </cell>
          <cell r="T443" t="str">
            <v/>
          </cell>
          <cell r="U443" t="str">
            <v>7920</v>
          </cell>
          <cell r="V443" t="str">
            <v>ZGFT</v>
          </cell>
          <cell r="W443">
            <v>45748</v>
          </cell>
          <cell r="X443">
            <v>0.11</v>
          </cell>
          <cell r="Y443">
            <v>34.048650600000002</v>
          </cell>
        </row>
        <row r="444">
          <cell r="A444" t="str">
            <v>96801-000940A000</v>
          </cell>
          <cell r="B444" t="str">
            <v>FG,WP901Q-NBAC-G2-2_NA,(NBE-5AC-Gen2)</v>
          </cell>
          <cell r="C444" t="str">
            <v>429A</v>
          </cell>
          <cell r="D444" t="str">
            <v>N10</v>
          </cell>
          <cell r="E444" t="str">
            <v/>
          </cell>
          <cell r="F444" t="str">
            <v>ZGFT</v>
          </cell>
          <cell r="G444" t="str">
            <v>OCS  96801</v>
          </cell>
          <cell r="H444">
            <v>0</v>
          </cell>
          <cell r="I444">
            <v>1000</v>
          </cell>
          <cell r="J444">
            <v>31871.64</v>
          </cell>
          <cell r="K444">
            <v>31137.86</v>
          </cell>
          <cell r="L444">
            <v>30564.16</v>
          </cell>
          <cell r="M444">
            <v>0</v>
          </cell>
          <cell r="N444">
            <v>0</v>
          </cell>
          <cell r="O444">
            <v>0</v>
          </cell>
          <cell r="P444" t="str">
            <v/>
          </cell>
          <cell r="Q444" t="str">
            <v>96801</v>
          </cell>
          <cell r="R444" t="str">
            <v/>
          </cell>
          <cell r="S444" t="str">
            <v/>
          </cell>
          <cell r="T444" t="str">
            <v/>
          </cell>
          <cell r="U444" t="str">
            <v>7920</v>
          </cell>
          <cell r="V444" t="str">
            <v>ZGFT</v>
          </cell>
          <cell r="W444">
            <v>45748</v>
          </cell>
          <cell r="X444">
            <v>0.11</v>
          </cell>
          <cell r="Y444">
            <v>33.926217600000001</v>
          </cell>
        </row>
        <row r="445">
          <cell r="A445" t="str">
            <v>96801-000940A000</v>
          </cell>
          <cell r="B445" t="str">
            <v>FG,WP901Q-NBAC-G2-2_NA,(NBE-5AC-Gen2)</v>
          </cell>
          <cell r="C445" t="str">
            <v>429B</v>
          </cell>
          <cell r="D445" t="str">
            <v>N10</v>
          </cell>
          <cell r="E445" t="str">
            <v/>
          </cell>
          <cell r="F445" t="str">
            <v>ZGFT</v>
          </cell>
          <cell r="G445" t="str">
            <v>OCS  96801</v>
          </cell>
          <cell r="H445">
            <v>0</v>
          </cell>
          <cell r="I445">
            <v>1000</v>
          </cell>
          <cell r="J445">
            <v>32255.9</v>
          </cell>
          <cell r="K445">
            <v>30689.83</v>
          </cell>
          <cell r="L445">
            <v>30740.95</v>
          </cell>
          <cell r="M445">
            <v>0</v>
          </cell>
          <cell r="N445">
            <v>0</v>
          </cell>
          <cell r="O445">
            <v>0</v>
          </cell>
          <cell r="P445" t="str">
            <v/>
          </cell>
          <cell r="Q445" t="str">
            <v>96801</v>
          </cell>
          <cell r="R445" t="str">
            <v/>
          </cell>
          <cell r="S445" t="str">
            <v/>
          </cell>
          <cell r="T445" t="str">
            <v/>
          </cell>
          <cell r="U445" t="str">
            <v>7920</v>
          </cell>
          <cell r="V445" t="str">
            <v>ZGFT</v>
          </cell>
          <cell r="W445">
            <v>45748</v>
          </cell>
          <cell r="X445">
            <v>0.11</v>
          </cell>
          <cell r="Y445">
            <v>34.122454500000003</v>
          </cell>
        </row>
        <row r="446">
          <cell r="A446" t="str">
            <v>96801-000950A000</v>
          </cell>
          <cell r="B446" t="str">
            <v>FG,WPUBU6+_NA,(U6+-US) 600-03063,For</v>
          </cell>
          <cell r="C446" t="str">
            <v>429A</v>
          </cell>
          <cell r="D446" t="str">
            <v>N10</v>
          </cell>
          <cell r="E446" t="str">
            <v/>
          </cell>
          <cell r="F446" t="str">
            <v>ZGFT</v>
          </cell>
          <cell r="G446" t="str">
            <v>OCS  96801</v>
          </cell>
          <cell r="H446">
            <v>0</v>
          </cell>
          <cell r="I446">
            <v>1000</v>
          </cell>
          <cell r="J446">
            <v>46200</v>
          </cell>
          <cell r="K446">
            <v>33493.57</v>
          </cell>
          <cell r="L446">
            <v>33511.089999999997</v>
          </cell>
          <cell r="M446">
            <v>0</v>
          </cell>
          <cell r="N446">
            <v>0</v>
          </cell>
          <cell r="O446">
            <v>0</v>
          </cell>
          <cell r="P446" t="str">
            <v/>
          </cell>
          <cell r="Q446" t="str">
            <v>96801</v>
          </cell>
          <cell r="R446" t="str">
            <v/>
          </cell>
          <cell r="S446" t="str">
            <v/>
          </cell>
          <cell r="T446" t="str">
            <v/>
          </cell>
          <cell r="U446" t="str">
            <v>7920</v>
          </cell>
          <cell r="V446" t="str">
            <v>ZGFT</v>
          </cell>
          <cell r="W446">
            <v>45748</v>
          </cell>
          <cell r="X446">
            <v>0.11</v>
          </cell>
          <cell r="Y446">
            <v>37.1973099</v>
          </cell>
        </row>
        <row r="447">
          <cell r="A447" t="str">
            <v>96801-000950A000</v>
          </cell>
          <cell r="B447" t="str">
            <v>FG,WPUBU6+_NA,(U6+-US) 600-03063,For</v>
          </cell>
          <cell r="C447" t="str">
            <v>429B</v>
          </cell>
          <cell r="D447" t="str">
            <v>N10</v>
          </cell>
          <cell r="E447" t="str">
            <v/>
          </cell>
          <cell r="F447" t="str">
            <v>ZGFT</v>
          </cell>
          <cell r="G447" t="str">
            <v>OCS  96801</v>
          </cell>
          <cell r="H447">
            <v>0</v>
          </cell>
          <cell r="I447">
            <v>1000</v>
          </cell>
          <cell r="J447">
            <v>46200.77</v>
          </cell>
          <cell r="K447">
            <v>33457.449999999997</v>
          </cell>
          <cell r="L447">
            <v>33601.839999999997</v>
          </cell>
          <cell r="M447">
            <v>0</v>
          </cell>
          <cell r="N447">
            <v>0</v>
          </cell>
          <cell r="O447">
            <v>0</v>
          </cell>
          <cell r="P447" t="str">
            <v/>
          </cell>
          <cell r="Q447" t="str">
            <v>96801</v>
          </cell>
          <cell r="R447" t="str">
            <v/>
          </cell>
          <cell r="S447" t="str">
            <v/>
          </cell>
          <cell r="T447" t="str">
            <v/>
          </cell>
          <cell r="U447" t="str">
            <v>7920</v>
          </cell>
          <cell r="V447" t="str">
            <v>ZGFT</v>
          </cell>
          <cell r="W447">
            <v>45748</v>
          </cell>
          <cell r="X447">
            <v>0.11</v>
          </cell>
          <cell r="Y447">
            <v>37.2980424</v>
          </cell>
        </row>
        <row r="448">
          <cell r="A448" t="str">
            <v>96801-000960A000</v>
          </cell>
          <cell r="B448" t="str">
            <v>FG,WPUBU6+_NA,(U6+) 600-03062,For LOVN</v>
          </cell>
          <cell r="C448" t="str">
            <v>429A</v>
          </cell>
          <cell r="D448" t="str">
            <v>N10</v>
          </cell>
          <cell r="E448" t="str">
            <v/>
          </cell>
          <cell r="F448" t="str">
            <v>ZGFT</v>
          </cell>
          <cell r="G448" t="str">
            <v>OCS  96801</v>
          </cell>
          <cell r="H448">
            <v>0</v>
          </cell>
          <cell r="I448">
            <v>1000</v>
          </cell>
          <cell r="J448">
            <v>0</v>
          </cell>
          <cell r="K448">
            <v>33637.69</v>
          </cell>
          <cell r="L448">
            <v>33655.26</v>
          </cell>
          <cell r="M448">
            <v>0</v>
          </cell>
          <cell r="N448">
            <v>0</v>
          </cell>
          <cell r="O448">
            <v>0</v>
          </cell>
          <cell r="P448" t="str">
            <v/>
          </cell>
          <cell r="Q448" t="str">
            <v>96801</v>
          </cell>
          <cell r="R448" t="str">
            <v/>
          </cell>
          <cell r="S448" t="str">
            <v/>
          </cell>
          <cell r="T448" t="str">
            <v/>
          </cell>
          <cell r="U448" t="str">
            <v>7920</v>
          </cell>
          <cell r="V448" t="str">
            <v>ZGFT</v>
          </cell>
          <cell r="W448">
            <v>45748</v>
          </cell>
          <cell r="X448">
            <v>0.11</v>
          </cell>
          <cell r="Y448">
            <v>37.357338600000013</v>
          </cell>
        </row>
        <row r="449">
          <cell r="A449" t="str">
            <v>96801-000960A000</v>
          </cell>
          <cell r="B449" t="str">
            <v>FG,WPUBU6+_NA,(U6+) 600-03062,For LOVN</v>
          </cell>
          <cell r="C449" t="str">
            <v>429B</v>
          </cell>
          <cell r="D449" t="str">
            <v>N10</v>
          </cell>
          <cell r="E449" t="str">
            <v/>
          </cell>
          <cell r="F449" t="str">
            <v>ZGFT</v>
          </cell>
          <cell r="G449" t="str">
            <v>OCS  96801</v>
          </cell>
          <cell r="H449">
            <v>0</v>
          </cell>
          <cell r="I449">
            <v>1000</v>
          </cell>
          <cell r="J449">
            <v>0</v>
          </cell>
          <cell r="K449">
            <v>33603.85</v>
          </cell>
          <cell r="L449">
            <v>33748.29</v>
          </cell>
          <cell r="M449">
            <v>0</v>
          </cell>
          <cell r="N449">
            <v>0</v>
          </cell>
          <cell r="O449">
            <v>0</v>
          </cell>
          <cell r="P449" t="str">
            <v/>
          </cell>
          <cell r="Q449" t="str">
            <v>96801</v>
          </cell>
          <cell r="R449" t="str">
            <v/>
          </cell>
          <cell r="S449" t="str">
            <v/>
          </cell>
          <cell r="T449" t="str">
            <v/>
          </cell>
          <cell r="U449" t="str">
            <v>7920</v>
          </cell>
          <cell r="V449" t="str">
            <v>ZGFT</v>
          </cell>
          <cell r="W449">
            <v>45748</v>
          </cell>
          <cell r="X449">
            <v>0.11</v>
          </cell>
          <cell r="Y449">
            <v>37.460601900000007</v>
          </cell>
        </row>
        <row r="450">
          <cell r="A450" t="str">
            <v>96801-000970A000</v>
          </cell>
          <cell r="B450" t="str">
            <v>FG,WRUBER-X-SFP_NA,Packing AU (ER-X-SFP)</v>
          </cell>
          <cell r="C450" t="str">
            <v>429A</v>
          </cell>
          <cell r="D450" t="str">
            <v>N10</v>
          </cell>
          <cell r="E450" t="str">
            <v/>
          </cell>
          <cell r="F450" t="str">
            <v>ZGFT</v>
          </cell>
          <cell r="G450" t="str">
            <v>OCS  96801</v>
          </cell>
          <cell r="H450">
            <v>0</v>
          </cell>
          <cell r="I450">
            <v>1000</v>
          </cell>
          <cell r="J450">
            <v>0</v>
          </cell>
          <cell r="K450">
            <v>28314.15</v>
          </cell>
          <cell r="L450">
            <v>28511.15</v>
          </cell>
          <cell r="M450">
            <v>0</v>
          </cell>
          <cell r="N450">
            <v>0</v>
          </cell>
          <cell r="O450">
            <v>0</v>
          </cell>
          <cell r="P450" t="str">
            <v/>
          </cell>
          <cell r="Q450" t="str">
            <v>96801</v>
          </cell>
          <cell r="R450" t="str">
            <v/>
          </cell>
          <cell r="S450" t="str">
            <v/>
          </cell>
          <cell r="T450" t="str">
            <v/>
          </cell>
          <cell r="U450" t="str">
            <v>7920</v>
          </cell>
          <cell r="V450" t="str">
            <v>ZGFT</v>
          </cell>
          <cell r="W450">
            <v>45748</v>
          </cell>
          <cell r="X450">
            <v>0.11</v>
          </cell>
          <cell r="Y450">
            <v>31.647376500000004</v>
          </cell>
        </row>
        <row r="451">
          <cell r="A451" t="str">
            <v>96801-000970A000</v>
          </cell>
          <cell r="B451" t="str">
            <v>FG,WRUBER-X-SFP_NA,Packing AU (ER-X-SFP)</v>
          </cell>
          <cell r="C451" t="str">
            <v>429B</v>
          </cell>
          <cell r="D451" t="str">
            <v>N10</v>
          </cell>
          <cell r="E451" t="str">
            <v/>
          </cell>
          <cell r="F451" t="str">
            <v>ZGFT</v>
          </cell>
          <cell r="G451" t="str">
            <v>OCS  96801</v>
          </cell>
          <cell r="H451">
            <v>0</v>
          </cell>
          <cell r="I451">
            <v>1000</v>
          </cell>
          <cell r="J451">
            <v>0</v>
          </cell>
          <cell r="K451">
            <v>28310.17</v>
          </cell>
          <cell r="L451">
            <v>28775.33</v>
          </cell>
          <cell r="M451">
            <v>0</v>
          </cell>
          <cell r="N451">
            <v>0</v>
          </cell>
          <cell r="O451">
            <v>0</v>
          </cell>
          <cell r="P451" t="str">
            <v/>
          </cell>
          <cell r="Q451" t="str">
            <v>96801</v>
          </cell>
          <cell r="R451" t="str">
            <v/>
          </cell>
          <cell r="S451" t="str">
            <v/>
          </cell>
          <cell r="T451" t="str">
            <v/>
          </cell>
          <cell r="U451" t="str">
            <v>7920</v>
          </cell>
          <cell r="V451" t="str">
            <v>ZGFT</v>
          </cell>
          <cell r="W451">
            <v>45748</v>
          </cell>
          <cell r="X451">
            <v>0.11</v>
          </cell>
          <cell r="Y451">
            <v>31.940616300000002</v>
          </cell>
        </row>
        <row r="452">
          <cell r="A452" t="str">
            <v>96801-000980A000</v>
          </cell>
          <cell r="B452" t="str">
            <v>FG,WRUBER-X-SFP_NA,Packing AR (ER-X-SFP)</v>
          </cell>
          <cell r="C452" t="str">
            <v>429A</v>
          </cell>
          <cell r="D452" t="str">
            <v>N10</v>
          </cell>
          <cell r="E452" t="str">
            <v/>
          </cell>
          <cell r="F452" t="str">
            <v>ZGFT</v>
          </cell>
          <cell r="G452" t="str">
            <v>OCS  96801</v>
          </cell>
          <cell r="H452">
            <v>0</v>
          </cell>
          <cell r="I452">
            <v>1000</v>
          </cell>
          <cell r="J452">
            <v>0</v>
          </cell>
          <cell r="K452">
            <v>28320.02</v>
          </cell>
          <cell r="L452">
            <v>28517.02</v>
          </cell>
          <cell r="M452">
            <v>0</v>
          </cell>
          <cell r="N452">
            <v>0</v>
          </cell>
          <cell r="O452">
            <v>0</v>
          </cell>
          <cell r="P452" t="str">
            <v/>
          </cell>
          <cell r="Q452" t="str">
            <v>96801</v>
          </cell>
          <cell r="R452" t="str">
            <v/>
          </cell>
          <cell r="S452" t="str">
            <v/>
          </cell>
          <cell r="T452" t="str">
            <v/>
          </cell>
          <cell r="U452" t="str">
            <v>7920</v>
          </cell>
          <cell r="V452" t="str">
            <v>ZGFT</v>
          </cell>
          <cell r="W452">
            <v>45748</v>
          </cell>
          <cell r="X452">
            <v>0.11</v>
          </cell>
          <cell r="Y452">
            <v>31.653892200000001</v>
          </cell>
        </row>
        <row r="453">
          <cell r="A453" t="str">
            <v>96801-000980A000</v>
          </cell>
          <cell r="B453" t="str">
            <v>FG,WRUBER-X-SFP_NA,Packing AR (ER-X-SFP)</v>
          </cell>
          <cell r="C453" t="str">
            <v>429B</v>
          </cell>
          <cell r="D453" t="str">
            <v>N10</v>
          </cell>
          <cell r="E453" t="str">
            <v/>
          </cell>
          <cell r="F453" t="str">
            <v>ZGFT</v>
          </cell>
          <cell r="G453" t="str">
            <v>OCS  96801</v>
          </cell>
          <cell r="H453">
            <v>0</v>
          </cell>
          <cell r="I453">
            <v>1000</v>
          </cell>
          <cell r="J453">
            <v>0</v>
          </cell>
          <cell r="K453">
            <v>28317.360000000001</v>
          </cell>
          <cell r="L453">
            <v>28782.52</v>
          </cell>
          <cell r="M453">
            <v>0</v>
          </cell>
          <cell r="N453">
            <v>0</v>
          </cell>
          <cell r="O453">
            <v>0</v>
          </cell>
          <cell r="P453" t="str">
            <v/>
          </cell>
          <cell r="Q453" t="str">
            <v>96801</v>
          </cell>
          <cell r="R453" t="str">
            <v/>
          </cell>
          <cell r="S453" t="str">
            <v/>
          </cell>
          <cell r="T453" t="str">
            <v/>
          </cell>
          <cell r="U453" t="str">
            <v>7920</v>
          </cell>
          <cell r="V453" t="str">
            <v>ZGFT</v>
          </cell>
          <cell r="W453">
            <v>45748</v>
          </cell>
          <cell r="X453">
            <v>0.11</v>
          </cell>
          <cell r="Y453">
            <v>31.948597200000005</v>
          </cell>
        </row>
        <row r="454">
          <cell r="A454" t="str">
            <v>96801-000990A000</v>
          </cell>
          <cell r="B454" t="str">
            <v>FG,WRUBER-X-SFP_NA,Packing FCC</v>
          </cell>
          <cell r="C454" t="str">
            <v>429A</v>
          </cell>
          <cell r="D454" t="str">
            <v>N10</v>
          </cell>
          <cell r="E454" t="str">
            <v/>
          </cell>
          <cell r="F454" t="str">
            <v>ZGFT</v>
          </cell>
          <cell r="G454" t="str">
            <v>OCS  96801</v>
          </cell>
          <cell r="H454">
            <v>0</v>
          </cell>
          <cell r="I454">
            <v>1000</v>
          </cell>
          <cell r="J454">
            <v>33463.33</v>
          </cell>
          <cell r="K454">
            <v>28281.49</v>
          </cell>
          <cell r="L454">
            <v>28478.49</v>
          </cell>
          <cell r="M454">
            <v>0</v>
          </cell>
          <cell r="N454">
            <v>0</v>
          </cell>
          <cell r="O454">
            <v>0</v>
          </cell>
          <cell r="P454" t="str">
            <v/>
          </cell>
          <cell r="Q454" t="str">
            <v>96801</v>
          </cell>
          <cell r="R454" t="str">
            <v/>
          </cell>
          <cell r="S454" t="str">
            <v/>
          </cell>
          <cell r="T454" t="str">
            <v/>
          </cell>
          <cell r="U454" t="str">
            <v>7920</v>
          </cell>
          <cell r="V454" t="str">
            <v>ZGFT</v>
          </cell>
          <cell r="W454">
            <v>45748</v>
          </cell>
          <cell r="X454">
            <v>0.11</v>
          </cell>
          <cell r="Y454">
            <v>31.611123900000003</v>
          </cell>
        </row>
        <row r="455">
          <cell r="A455" t="str">
            <v>96801-000990A000</v>
          </cell>
          <cell r="B455" t="str">
            <v>FG,WRUBER-X-SFP_NA,Packing FCC</v>
          </cell>
          <cell r="C455" t="str">
            <v>429B</v>
          </cell>
          <cell r="D455" t="str">
            <v>N10</v>
          </cell>
          <cell r="E455" t="str">
            <v/>
          </cell>
          <cell r="F455" t="str">
            <v>ZGFT</v>
          </cell>
          <cell r="G455" t="str">
            <v>OCS  96801</v>
          </cell>
          <cell r="H455">
            <v>0</v>
          </cell>
          <cell r="I455">
            <v>1000</v>
          </cell>
          <cell r="J455">
            <v>31814.3</v>
          </cell>
          <cell r="K455">
            <v>28281.03</v>
          </cell>
          <cell r="L455">
            <v>28746.19</v>
          </cell>
          <cell r="M455">
            <v>0</v>
          </cell>
          <cell r="N455">
            <v>0</v>
          </cell>
          <cell r="O455">
            <v>0</v>
          </cell>
          <cell r="P455" t="str">
            <v/>
          </cell>
          <cell r="Q455" t="str">
            <v>96801</v>
          </cell>
          <cell r="R455" t="str">
            <v/>
          </cell>
          <cell r="S455" t="str">
            <v/>
          </cell>
          <cell r="T455" t="str">
            <v/>
          </cell>
          <cell r="U455" t="str">
            <v>7920</v>
          </cell>
          <cell r="V455" t="str">
            <v>ZGFT</v>
          </cell>
          <cell r="W455">
            <v>45748</v>
          </cell>
          <cell r="X455">
            <v>0.11</v>
          </cell>
          <cell r="Y455">
            <v>31.908270900000002</v>
          </cell>
        </row>
        <row r="456">
          <cell r="A456" t="str">
            <v>96801-001000A000</v>
          </cell>
          <cell r="B456" t="str">
            <v>FG,WRUBER-X-SFP_NA,Packing EU</v>
          </cell>
          <cell r="C456" t="str">
            <v>429A</v>
          </cell>
          <cell r="D456" t="str">
            <v>N10</v>
          </cell>
          <cell r="E456" t="str">
            <v/>
          </cell>
          <cell r="F456" t="str">
            <v>ZGFT</v>
          </cell>
          <cell r="G456" t="str">
            <v>OCS  96801</v>
          </cell>
          <cell r="H456">
            <v>0</v>
          </cell>
          <cell r="I456">
            <v>1000</v>
          </cell>
          <cell r="J456">
            <v>0</v>
          </cell>
          <cell r="K456">
            <v>28316.49</v>
          </cell>
          <cell r="L456">
            <v>28513.49</v>
          </cell>
          <cell r="M456">
            <v>0</v>
          </cell>
          <cell r="N456">
            <v>0</v>
          </cell>
          <cell r="O456">
            <v>0</v>
          </cell>
          <cell r="P456" t="str">
            <v/>
          </cell>
          <cell r="Q456" t="str">
            <v>96801</v>
          </cell>
          <cell r="R456" t="str">
            <v/>
          </cell>
          <cell r="S456" t="str">
            <v/>
          </cell>
          <cell r="T456" t="str">
            <v/>
          </cell>
          <cell r="U456" t="str">
            <v>7920</v>
          </cell>
          <cell r="V456" t="str">
            <v>ZGFT</v>
          </cell>
          <cell r="W456">
            <v>45748</v>
          </cell>
          <cell r="X456">
            <v>0.11</v>
          </cell>
          <cell r="Y456">
            <v>31.649973900000003</v>
          </cell>
        </row>
        <row r="457">
          <cell r="A457" t="str">
            <v>96801-001000A000</v>
          </cell>
          <cell r="B457" t="str">
            <v>FG,WRUBER-X-SFP_NA,Packing EU</v>
          </cell>
          <cell r="C457" t="str">
            <v>429B</v>
          </cell>
          <cell r="D457" t="str">
            <v>N10</v>
          </cell>
          <cell r="E457" t="str">
            <v/>
          </cell>
          <cell r="F457" t="str">
            <v>ZGFT</v>
          </cell>
          <cell r="G457" t="str">
            <v>OCS  96801</v>
          </cell>
          <cell r="H457">
            <v>0</v>
          </cell>
          <cell r="I457">
            <v>1000</v>
          </cell>
          <cell r="J457">
            <v>0</v>
          </cell>
          <cell r="K457">
            <v>28317.040000000001</v>
          </cell>
          <cell r="L457">
            <v>28782.2</v>
          </cell>
          <cell r="M457">
            <v>0</v>
          </cell>
          <cell r="N457">
            <v>0</v>
          </cell>
          <cell r="O457">
            <v>0</v>
          </cell>
          <cell r="P457" t="str">
            <v/>
          </cell>
          <cell r="Q457" t="str">
            <v>96801</v>
          </cell>
          <cell r="R457" t="str">
            <v/>
          </cell>
          <cell r="S457" t="str">
            <v/>
          </cell>
          <cell r="T457" t="str">
            <v/>
          </cell>
          <cell r="U457" t="str">
            <v>7920</v>
          </cell>
          <cell r="V457" t="str">
            <v>ZGFT</v>
          </cell>
          <cell r="W457">
            <v>45748</v>
          </cell>
          <cell r="X457">
            <v>0.11</v>
          </cell>
          <cell r="Y457">
            <v>31.948242000000004</v>
          </cell>
        </row>
        <row r="458">
          <cell r="A458" t="str">
            <v>96801-001010A000</v>
          </cell>
          <cell r="B458" t="str">
            <v>FG,WRUBER-X-SFP_NA,Packing BR (ER-X-SFP)</v>
          </cell>
          <cell r="C458" t="str">
            <v>429A</v>
          </cell>
          <cell r="D458" t="str">
            <v>N10</v>
          </cell>
          <cell r="E458" t="str">
            <v/>
          </cell>
          <cell r="F458" t="str">
            <v>ZGFT</v>
          </cell>
          <cell r="G458" t="str">
            <v>OCS  96801</v>
          </cell>
          <cell r="H458">
            <v>0</v>
          </cell>
          <cell r="I458">
            <v>1000</v>
          </cell>
          <cell r="J458">
            <v>32396.67</v>
          </cell>
          <cell r="K458">
            <v>28321.27</v>
          </cell>
          <cell r="L458">
            <v>28520.02</v>
          </cell>
          <cell r="M458">
            <v>0</v>
          </cell>
          <cell r="N458">
            <v>0</v>
          </cell>
          <cell r="O458">
            <v>0</v>
          </cell>
          <cell r="P458" t="str">
            <v/>
          </cell>
          <cell r="Q458" t="str">
            <v>96801</v>
          </cell>
          <cell r="R458" t="str">
            <v/>
          </cell>
          <cell r="S458" t="str">
            <v/>
          </cell>
          <cell r="T458" t="str">
            <v/>
          </cell>
          <cell r="U458" t="str">
            <v>7920</v>
          </cell>
          <cell r="V458" t="str">
            <v>ZGFT</v>
          </cell>
          <cell r="W458">
            <v>45748</v>
          </cell>
          <cell r="X458">
            <v>0.11</v>
          </cell>
          <cell r="Y458">
            <v>31.657222200000003</v>
          </cell>
        </row>
        <row r="459">
          <cell r="A459" t="str">
            <v>96801-001010A000</v>
          </cell>
          <cell r="B459" t="str">
            <v>FG,WRUBER-X-SFP_NA,Packing BR (ER-X-SFP)</v>
          </cell>
          <cell r="C459" t="str">
            <v>429B</v>
          </cell>
          <cell r="D459" t="str">
            <v>N10</v>
          </cell>
          <cell r="E459" t="str">
            <v/>
          </cell>
          <cell r="F459" t="str">
            <v>ZGFT</v>
          </cell>
          <cell r="G459" t="str">
            <v>OCS  96801</v>
          </cell>
          <cell r="H459">
            <v>0</v>
          </cell>
          <cell r="I459">
            <v>1000</v>
          </cell>
          <cell r="J459">
            <v>32396.67</v>
          </cell>
          <cell r="K459">
            <v>28318.61</v>
          </cell>
          <cell r="L459">
            <v>28785.52</v>
          </cell>
          <cell r="M459">
            <v>0</v>
          </cell>
          <cell r="N459">
            <v>0</v>
          </cell>
          <cell r="O459">
            <v>0</v>
          </cell>
          <cell r="P459" t="str">
            <v/>
          </cell>
          <cell r="Q459" t="str">
            <v>96801</v>
          </cell>
          <cell r="R459" t="str">
            <v/>
          </cell>
          <cell r="S459" t="str">
            <v/>
          </cell>
          <cell r="T459" t="str">
            <v/>
          </cell>
          <cell r="U459" t="str">
            <v>7920</v>
          </cell>
          <cell r="V459" t="str">
            <v>ZGFT</v>
          </cell>
          <cell r="W459">
            <v>45748</v>
          </cell>
          <cell r="X459">
            <v>0.11</v>
          </cell>
          <cell r="Y459">
            <v>31.951927200000004</v>
          </cell>
        </row>
        <row r="460">
          <cell r="A460" t="str">
            <v>96801-001020A000</v>
          </cell>
          <cell r="B460" t="str">
            <v>FG,WRUBER-X-SFP_NA,Packing U</v>
          </cell>
          <cell r="C460" t="str">
            <v>429A</v>
          </cell>
          <cell r="D460" t="str">
            <v>N10</v>
          </cell>
          <cell r="E460" t="str">
            <v/>
          </cell>
          <cell r="F460" t="str">
            <v>ZGFT</v>
          </cell>
          <cell r="G460" t="str">
            <v>OCS  96801</v>
          </cell>
          <cell r="H460">
            <v>0</v>
          </cell>
          <cell r="I460">
            <v>1000</v>
          </cell>
          <cell r="J460">
            <v>0</v>
          </cell>
          <cell r="K460">
            <v>27585.25</v>
          </cell>
          <cell r="L460">
            <v>27784.21</v>
          </cell>
          <cell r="M460">
            <v>0</v>
          </cell>
          <cell r="N460">
            <v>0</v>
          </cell>
          <cell r="O460">
            <v>0</v>
          </cell>
          <cell r="P460" t="str">
            <v/>
          </cell>
          <cell r="Q460" t="str">
            <v>96801</v>
          </cell>
          <cell r="R460" t="str">
            <v/>
          </cell>
          <cell r="S460" t="str">
            <v/>
          </cell>
          <cell r="T460" t="str">
            <v/>
          </cell>
          <cell r="U460" t="str">
            <v>7920</v>
          </cell>
          <cell r="V460" t="str">
            <v>ZGFT</v>
          </cell>
          <cell r="W460">
            <v>45748</v>
          </cell>
          <cell r="X460">
            <v>0.11</v>
          </cell>
          <cell r="Y460">
            <v>30.840473100000001</v>
          </cell>
        </row>
        <row r="461">
          <cell r="A461" t="str">
            <v>96801-001020A000</v>
          </cell>
          <cell r="B461" t="str">
            <v>FG,WRUBER-X-SFP_NA,Packing U</v>
          </cell>
          <cell r="C461" t="str">
            <v>429B</v>
          </cell>
          <cell r="D461" t="str">
            <v>N10</v>
          </cell>
          <cell r="E461" t="str">
            <v/>
          </cell>
          <cell r="F461" t="str">
            <v>ZGFT</v>
          </cell>
          <cell r="G461" t="str">
            <v>OCS  96801</v>
          </cell>
          <cell r="H461">
            <v>0</v>
          </cell>
          <cell r="I461">
            <v>1000</v>
          </cell>
          <cell r="J461">
            <v>0</v>
          </cell>
          <cell r="K461">
            <v>27581.27</v>
          </cell>
          <cell r="L461">
            <v>28048.39</v>
          </cell>
          <cell r="M461">
            <v>0</v>
          </cell>
          <cell r="N461">
            <v>0</v>
          </cell>
          <cell r="O461">
            <v>0</v>
          </cell>
          <cell r="P461" t="str">
            <v/>
          </cell>
          <cell r="Q461" t="str">
            <v>96801</v>
          </cell>
          <cell r="R461" t="str">
            <v/>
          </cell>
          <cell r="S461" t="str">
            <v/>
          </cell>
          <cell r="T461" t="str">
            <v/>
          </cell>
          <cell r="U461" t="str">
            <v>7920</v>
          </cell>
          <cell r="V461" t="str">
            <v>ZGFT</v>
          </cell>
          <cell r="W461">
            <v>45748</v>
          </cell>
          <cell r="X461">
            <v>0.11</v>
          </cell>
          <cell r="Y461">
            <v>31.133712899999999</v>
          </cell>
        </row>
        <row r="462">
          <cell r="A462" t="str">
            <v>96801-001030A000</v>
          </cell>
          <cell r="B462" t="str">
            <v>FG,WP901Q-PBE-5AC-Gen2_NA</v>
          </cell>
          <cell r="C462" t="str">
            <v>429A</v>
          </cell>
          <cell r="D462" t="str">
            <v>N10</v>
          </cell>
          <cell r="E462" t="str">
            <v/>
          </cell>
          <cell r="F462" t="str">
            <v>ZGFT</v>
          </cell>
          <cell r="G462" t="str">
            <v>OCS  96801</v>
          </cell>
          <cell r="H462">
            <v>0</v>
          </cell>
          <cell r="I462">
            <v>1000</v>
          </cell>
          <cell r="J462">
            <v>40768.239999999998</v>
          </cell>
          <cell r="K462">
            <v>38228.43</v>
          </cell>
          <cell r="L462">
            <v>38422.15</v>
          </cell>
          <cell r="M462">
            <v>0</v>
          </cell>
          <cell r="N462">
            <v>0</v>
          </cell>
          <cell r="O462">
            <v>0</v>
          </cell>
          <cell r="P462" t="str">
            <v/>
          </cell>
          <cell r="Q462" t="str">
            <v>96801</v>
          </cell>
          <cell r="R462" t="str">
            <v/>
          </cell>
          <cell r="S462" t="str">
            <v/>
          </cell>
          <cell r="T462" t="str">
            <v/>
          </cell>
          <cell r="U462" t="str">
            <v>7920</v>
          </cell>
          <cell r="V462" t="str">
            <v>ZGFT</v>
          </cell>
          <cell r="W462">
            <v>45748</v>
          </cell>
          <cell r="X462">
            <v>0.11</v>
          </cell>
          <cell r="Y462">
            <v>42.648586500000008</v>
          </cell>
        </row>
        <row r="463">
          <cell r="A463" t="str">
            <v>96801-001030A000</v>
          </cell>
          <cell r="B463" t="str">
            <v>FG,WP901Q-PBE-5AC-Gen2_NA</v>
          </cell>
          <cell r="C463" t="str">
            <v>429B</v>
          </cell>
          <cell r="D463" t="str">
            <v>N10</v>
          </cell>
          <cell r="E463" t="str">
            <v/>
          </cell>
          <cell r="F463" t="str">
            <v>ZGFT</v>
          </cell>
          <cell r="G463" t="str">
            <v>OCS  96801</v>
          </cell>
          <cell r="H463">
            <v>0</v>
          </cell>
          <cell r="I463">
            <v>1000</v>
          </cell>
          <cell r="J463">
            <v>40768.239999999998</v>
          </cell>
          <cell r="K463">
            <v>38454.03</v>
          </cell>
          <cell r="L463">
            <v>38568.6</v>
          </cell>
          <cell r="M463">
            <v>0</v>
          </cell>
          <cell r="N463">
            <v>0</v>
          </cell>
          <cell r="O463">
            <v>0</v>
          </cell>
          <cell r="P463" t="str">
            <v/>
          </cell>
          <cell r="Q463" t="str">
            <v>96801</v>
          </cell>
          <cell r="R463" t="str">
            <v/>
          </cell>
          <cell r="S463" t="str">
            <v/>
          </cell>
          <cell r="T463" t="str">
            <v/>
          </cell>
          <cell r="U463" t="str">
            <v>7920</v>
          </cell>
          <cell r="V463" t="str">
            <v>ZGFT</v>
          </cell>
          <cell r="W463">
            <v>45748</v>
          </cell>
          <cell r="X463">
            <v>0.11</v>
          </cell>
          <cell r="Y463">
            <v>42.811146000000001</v>
          </cell>
        </row>
        <row r="464">
          <cell r="A464" t="str">
            <v>96801-001040A000</v>
          </cell>
          <cell r="B464" t="str">
            <v>FG,WP901Q-PBE-5AC-Gen2_NA</v>
          </cell>
          <cell r="C464" t="str">
            <v>429A</v>
          </cell>
          <cell r="D464" t="str">
            <v>N10</v>
          </cell>
          <cell r="E464" t="str">
            <v/>
          </cell>
          <cell r="F464" t="str">
            <v>ZGFT</v>
          </cell>
          <cell r="G464" t="str">
            <v>OCS  96801</v>
          </cell>
          <cell r="H464">
            <v>0</v>
          </cell>
          <cell r="I464">
            <v>1000</v>
          </cell>
          <cell r="J464">
            <v>53240</v>
          </cell>
          <cell r="K464">
            <v>37514.660000000003</v>
          </cell>
          <cell r="L464">
            <v>37698.5</v>
          </cell>
          <cell r="M464">
            <v>0</v>
          </cell>
          <cell r="N464">
            <v>0</v>
          </cell>
          <cell r="O464">
            <v>0</v>
          </cell>
          <cell r="P464" t="str">
            <v/>
          </cell>
          <cell r="Q464" t="str">
            <v>96801</v>
          </cell>
          <cell r="R464" t="str">
            <v/>
          </cell>
          <cell r="S464" t="str">
            <v/>
          </cell>
          <cell r="T464" t="str">
            <v/>
          </cell>
          <cell r="U464" t="str">
            <v>7920</v>
          </cell>
          <cell r="V464" t="str">
            <v>ZGFT</v>
          </cell>
          <cell r="W464">
            <v>45748</v>
          </cell>
          <cell r="X464">
            <v>0.11</v>
          </cell>
          <cell r="Y464">
            <v>41.845335000000006</v>
          </cell>
        </row>
        <row r="465">
          <cell r="A465" t="str">
            <v>96801-001040A000</v>
          </cell>
          <cell r="B465" t="str">
            <v>FG,WP901Q-PBE-5AC-Gen2_NA</v>
          </cell>
          <cell r="C465" t="str">
            <v>429B</v>
          </cell>
          <cell r="D465" t="str">
            <v>N10</v>
          </cell>
          <cell r="E465" t="str">
            <v/>
          </cell>
          <cell r="F465" t="str">
            <v>ZGFT</v>
          </cell>
          <cell r="G465" t="str">
            <v>OCS  96801</v>
          </cell>
          <cell r="H465">
            <v>0</v>
          </cell>
          <cell r="I465">
            <v>1000</v>
          </cell>
          <cell r="J465">
            <v>53240</v>
          </cell>
          <cell r="K465">
            <v>37734.089999999997</v>
          </cell>
          <cell r="L465">
            <v>37838.78</v>
          </cell>
          <cell r="M465">
            <v>0</v>
          </cell>
          <cell r="N465">
            <v>0</v>
          </cell>
          <cell r="O465">
            <v>0</v>
          </cell>
          <cell r="P465" t="str">
            <v/>
          </cell>
          <cell r="Q465" t="str">
            <v>96801</v>
          </cell>
          <cell r="R465" t="str">
            <v/>
          </cell>
          <cell r="S465" t="str">
            <v/>
          </cell>
          <cell r="T465" t="str">
            <v/>
          </cell>
          <cell r="U465" t="str">
            <v>7920</v>
          </cell>
          <cell r="V465" t="str">
            <v>ZGFT</v>
          </cell>
          <cell r="W465">
            <v>45748</v>
          </cell>
          <cell r="X465">
            <v>0.11</v>
          </cell>
          <cell r="Y465">
            <v>42.001045800000007</v>
          </cell>
        </row>
        <row r="466">
          <cell r="A466" t="str">
            <v>96801-001060A000</v>
          </cell>
          <cell r="B466" t="str">
            <v>FG,WP901Q-PBE-5AC-Gen2_NA</v>
          </cell>
          <cell r="C466" t="str">
            <v>429A</v>
          </cell>
          <cell r="D466" t="str">
            <v>N10</v>
          </cell>
          <cell r="E466" t="str">
            <v/>
          </cell>
          <cell r="F466" t="str">
            <v>ZGFT</v>
          </cell>
          <cell r="G466" t="str">
            <v>OCS  96801</v>
          </cell>
          <cell r="H466">
            <v>0</v>
          </cell>
          <cell r="I466">
            <v>1000</v>
          </cell>
          <cell r="J466">
            <v>40649.440000000002</v>
          </cell>
          <cell r="K466">
            <v>38166.11</v>
          </cell>
          <cell r="L466">
            <v>38349.949999999997</v>
          </cell>
          <cell r="M466">
            <v>0</v>
          </cell>
          <cell r="N466">
            <v>0</v>
          </cell>
          <cell r="O466">
            <v>0</v>
          </cell>
          <cell r="P466" t="str">
            <v/>
          </cell>
          <cell r="Q466" t="str">
            <v>96801</v>
          </cell>
          <cell r="R466" t="str">
            <v/>
          </cell>
          <cell r="S466" t="str">
            <v/>
          </cell>
          <cell r="T466" t="str">
            <v/>
          </cell>
          <cell r="U466" t="str">
            <v>7920</v>
          </cell>
          <cell r="V466" t="str">
            <v>ZGFT</v>
          </cell>
          <cell r="W466">
            <v>45748</v>
          </cell>
          <cell r="X466">
            <v>0.11</v>
          </cell>
          <cell r="Y466">
            <v>42.568444500000005</v>
          </cell>
        </row>
        <row r="467">
          <cell r="A467" t="str">
            <v>96801-001060A000</v>
          </cell>
          <cell r="B467" t="str">
            <v>FG,WP901Q-PBE-5AC-Gen2_NA</v>
          </cell>
          <cell r="C467" t="str">
            <v>429B</v>
          </cell>
          <cell r="D467" t="str">
            <v>N10</v>
          </cell>
          <cell r="E467" t="str">
            <v/>
          </cell>
          <cell r="F467" t="str">
            <v>ZGFT</v>
          </cell>
          <cell r="G467" t="str">
            <v>OCS  96801</v>
          </cell>
          <cell r="H467">
            <v>0</v>
          </cell>
          <cell r="I467">
            <v>1000</v>
          </cell>
          <cell r="J467">
            <v>40649.440000000002</v>
          </cell>
          <cell r="K467">
            <v>38387.33</v>
          </cell>
          <cell r="L467">
            <v>38492.019999999997</v>
          </cell>
          <cell r="M467">
            <v>0</v>
          </cell>
          <cell r="N467">
            <v>0</v>
          </cell>
          <cell r="O467">
            <v>0</v>
          </cell>
          <cell r="P467" t="str">
            <v/>
          </cell>
          <cell r="Q467" t="str">
            <v>96801</v>
          </cell>
          <cell r="R467" t="str">
            <v/>
          </cell>
          <cell r="S467" t="str">
            <v/>
          </cell>
          <cell r="T467" t="str">
            <v/>
          </cell>
          <cell r="U467" t="str">
            <v>7920</v>
          </cell>
          <cell r="V467" t="str">
            <v>ZGFT</v>
          </cell>
          <cell r="W467">
            <v>45748</v>
          </cell>
          <cell r="X467">
            <v>0.11</v>
          </cell>
          <cell r="Y467">
            <v>42.726142199999998</v>
          </cell>
        </row>
        <row r="468">
          <cell r="A468" t="str">
            <v>96801-001070A000</v>
          </cell>
          <cell r="B468" t="str">
            <v>FG,WP901Q-PBE-5AC-Gen2_NA</v>
          </cell>
          <cell r="C468" t="str">
            <v>429A</v>
          </cell>
          <cell r="D468" t="str">
            <v>N10</v>
          </cell>
          <cell r="E468" t="str">
            <v/>
          </cell>
          <cell r="F468" t="str">
            <v>ZGFT</v>
          </cell>
          <cell r="G468" t="str">
            <v>OCS  96801</v>
          </cell>
          <cell r="H468">
            <v>0</v>
          </cell>
          <cell r="I468">
            <v>1000</v>
          </cell>
          <cell r="J468">
            <v>0</v>
          </cell>
          <cell r="K468">
            <v>168538.93</v>
          </cell>
          <cell r="L468">
            <v>169503.7</v>
          </cell>
          <cell r="M468">
            <v>0</v>
          </cell>
          <cell r="N468">
            <v>0</v>
          </cell>
          <cell r="O468">
            <v>0</v>
          </cell>
          <cell r="P468" t="str">
            <v/>
          </cell>
          <cell r="Q468" t="str">
            <v>96801</v>
          </cell>
          <cell r="R468" t="str">
            <v/>
          </cell>
          <cell r="S468" t="str">
            <v/>
          </cell>
          <cell r="T468" t="str">
            <v/>
          </cell>
          <cell r="U468" t="str">
            <v>7920</v>
          </cell>
          <cell r="V468" t="str">
            <v>ZGFT</v>
          </cell>
          <cell r="W468">
            <v>45748</v>
          </cell>
          <cell r="X468">
            <v>0.11</v>
          </cell>
          <cell r="Y468">
            <v>188.14910700000001</v>
          </cell>
        </row>
        <row r="469">
          <cell r="A469" t="str">
            <v>96801-001070A000</v>
          </cell>
          <cell r="B469" t="str">
            <v>FG,WP901Q-PBE-5AC-Gen2_NA</v>
          </cell>
          <cell r="C469" t="str">
            <v>429B</v>
          </cell>
          <cell r="D469" t="str">
            <v>N10</v>
          </cell>
          <cell r="E469" t="str">
            <v/>
          </cell>
          <cell r="F469" t="str">
            <v>ZGFT</v>
          </cell>
          <cell r="G469" t="str">
            <v>OCS  96801</v>
          </cell>
          <cell r="H469">
            <v>0</v>
          </cell>
          <cell r="I469">
            <v>1000</v>
          </cell>
          <cell r="J469">
            <v>0</v>
          </cell>
          <cell r="K469">
            <v>165313.32999999999</v>
          </cell>
          <cell r="L469">
            <v>164294.95000000001</v>
          </cell>
          <cell r="M469">
            <v>0</v>
          </cell>
          <cell r="N469">
            <v>0</v>
          </cell>
          <cell r="O469">
            <v>0</v>
          </cell>
          <cell r="P469" t="str">
            <v/>
          </cell>
          <cell r="Q469" t="str">
            <v>96801</v>
          </cell>
          <cell r="R469" t="str">
            <v/>
          </cell>
          <cell r="S469" t="str">
            <v/>
          </cell>
          <cell r="T469" t="str">
            <v/>
          </cell>
          <cell r="U469" t="str">
            <v>7920</v>
          </cell>
          <cell r="V469" t="str">
            <v>ZGFT</v>
          </cell>
          <cell r="W469">
            <v>45748</v>
          </cell>
          <cell r="X469">
            <v>0.11</v>
          </cell>
          <cell r="Y469">
            <v>182.36739450000002</v>
          </cell>
        </row>
        <row r="470">
          <cell r="A470" t="str">
            <v>96801-001080A000</v>
          </cell>
          <cell r="B470" t="str">
            <v>FG,WP901Q-PBE-5AC-Gen2_NA</v>
          </cell>
          <cell r="C470" t="str">
            <v>429A</v>
          </cell>
          <cell r="D470" t="str">
            <v>N10</v>
          </cell>
          <cell r="E470" t="str">
            <v/>
          </cell>
          <cell r="F470" t="str">
            <v>ZGFT</v>
          </cell>
          <cell r="G470" t="str">
            <v>OCS  96801</v>
          </cell>
          <cell r="H470">
            <v>0</v>
          </cell>
          <cell r="I470">
            <v>1000</v>
          </cell>
          <cell r="J470">
            <v>0</v>
          </cell>
          <cell r="K470">
            <v>168142.83</v>
          </cell>
          <cell r="L470">
            <v>169107.6</v>
          </cell>
          <cell r="M470">
            <v>0</v>
          </cell>
          <cell r="N470">
            <v>0</v>
          </cell>
          <cell r="O470">
            <v>0</v>
          </cell>
          <cell r="P470" t="str">
            <v/>
          </cell>
          <cell r="Q470" t="str">
            <v>96801</v>
          </cell>
          <cell r="R470" t="str">
            <v/>
          </cell>
          <cell r="S470" t="str">
            <v/>
          </cell>
          <cell r="T470" t="str">
            <v/>
          </cell>
          <cell r="U470" t="str">
            <v>7920</v>
          </cell>
          <cell r="V470" t="str">
            <v>ZGFT</v>
          </cell>
          <cell r="W470">
            <v>45748</v>
          </cell>
          <cell r="X470">
            <v>0.11</v>
          </cell>
          <cell r="Y470">
            <v>187.70943600000004</v>
          </cell>
        </row>
        <row r="471">
          <cell r="A471" t="str">
            <v>96801-001080A000</v>
          </cell>
          <cell r="B471" t="str">
            <v>FG,WP901Q-PBE-5AC-Gen2_NA</v>
          </cell>
          <cell r="C471" t="str">
            <v>429B</v>
          </cell>
          <cell r="D471" t="str">
            <v>N10</v>
          </cell>
          <cell r="E471" t="str">
            <v/>
          </cell>
          <cell r="F471" t="str">
            <v>ZGFT</v>
          </cell>
          <cell r="G471" t="str">
            <v>OCS  96801</v>
          </cell>
          <cell r="H471">
            <v>0</v>
          </cell>
          <cell r="I471">
            <v>1000</v>
          </cell>
          <cell r="J471">
            <v>0</v>
          </cell>
          <cell r="K471">
            <v>164911.39000000001</v>
          </cell>
          <cell r="L471">
            <v>163893.01</v>
          </cell>
          <cell r="M471">
            <v>0</v>
          </cell>
          <cell r="N471">
            <v>0</v>
          </cell>
          <cell r="O471">
            <v>0</v>
          </cell>
          <cell r="P471" t="str">
            <v/>
          </cell>
          <cell r="Q471" t="str">
            <v>96801</v>
          </cell>
          <cell r="R471" t="str">
            <v/>
          </cell>
          <cell r="S471" t="str">
            <v/>
          </cell>
          <cell r="T471" t="str">
            <v/>
          </cell>
          <cell r="U471" t="str">
            <v>7920</v>
          </cell>
          <cell r="V471" t="str">
            <v>ZGFT</v>
          </cell>
          <cell r="W471">
            <v>45748</v>
          </cell>
          <cell r="X471">
            <v>0.11</v>
          </cell>
          <cell r="Y471">
            <v>181.92124110000003</v>
          </cell>
        </row>
        <row r="472">
          <cell r="A472" t="str">
            <v>96801-001090A000</v>
          </cell>
          <cell r="B472" t="str">
            <v>FG,WP901Q-PBE-5AC-Gen2_NA</v>
          </cell>
          <cell r="C472" t="str">
            <v>429A</v>
          </cell>
          <cell r="D472" t="str">
            <v>N10</v>
          </cell>
          <cell r="E472" t="str">
            <v/>
          </cell>
          <cell r="F472" t="str">
            <v>ZGFT</v>
          </cell>
          <cell r="G472" t="str">
            <v>OCS  96801</v>
          </cell>
          <cell r="H472">
            <v>0</v>
          </cell>
          <cell r="I472">
            <v>1000</v>
          </cell>
          <cell r="J472">
            <v>0</v>
          </cell>
          <cell r="K472">
            <v>168114.55</v>
          </cell>
          <cell r="L472">
            <v>169079.32</v>
          </cell>
          <cell r="M472">
            <v>0</v>
          </cell>
          <cell r="N472">
            <v>0</v>
          </cell>
          <cell r="O472">
            <v>0</v>
          </cell>
          <cell r="P472" t="str">
            <v/>
          </cell>
          <cell r="Q472" t="str">
            <v>96801</v>
          </cell>
          <cell r="R472" t="str">
            <v/>
          </cell>
          <cell r="S472" t="str">
            <v/>
          </cell>
          <cell r="T472" t="str">
            <v/>
          </cell>
          <cell r="U472" t="str">
            <v>7920</v>
          </cell>
          <cell r="V472" t="str">
            <v>ZGFT</v>
          </cell>
          <cell r="W472">
            <v>45748</v>
          </cell>
          <cell r="X472">
            <v>0.11</v>
          </cell>
          <cell r="Y472">
            <v>187.67804520000001</v>
          </cell>
        </row>
        <row r="473">
          <cell r="A473" t="str">
            <v>96801-001090A000</v>
          </cell>
          <cell r="B473" t="str">
            <v>FG,WP901Q-PBE-5AC-Gen2_NA</v>
          </cell>
          <cell r="C473" t="str">
            <v>429B</v>
          </cell>
          <cell r="D473" t="str">
            <v>N10</v>
          </cell>
          <cell r="E473" t="str">
            <v/>
          </cell>
          <cell r="F473" t="str">
            <v>ZGFT</v>
          </cell>
          <cell r="G473" t="str">
            <v>OCS  96801</v>
          </cell>
          <cell r="H473">
            <v>0</v>
          </cell>
          <cell r="I473">
            <v>1000</v>
          </cell>
          <cell r="J473">
            <v>0</v>
          </cell>
          <cell r="K473">
            <v>164880.71</v>
          </cell>
          <cell r="L473">
            <v>163862.32999999999</v>
          </cell>
          <cell r="M473">
            <v>0</v>
          </cell>
          <cell r="N473">
            <v>0</v>
          </cell>
          <cell r="O473">
            <v>0</v>
          </cell>
          <cell r="P473" t="str">
            <v/>
          </cell>
          <cell r="Q473" t="str">
            <v>96801</v>
          </cell>
          <cell r="R473" t="str">
            <v/>
          </cell>
          <cell r="S473" t="str">
            <v/>
          </cell>
          <cell r="T473" t="str">
            <v/>
          </cell>
          <cell r="U473" t="str">
            <v>7920</v>
          </cell>
          <cell r="V473" t="str">
            <v>ZGFT</v>
          </cell>
          <cell r="W473">
            <v>45748</v>
          </cell>
          <cell r="X473">
            <v>0.11</v>
          </cell>
          <cell r="Y473">
            <v>181.8871863</v>
          </cell>
        </row>
        <row r="474">
          <cell r="A474" t="str">
            <v>96801-001100A000</v>
          </cell>
          <cell r="B474" t="str">
            <v>FG,WP901Q-PBE-5AC-Gen2_NA</v>
          </cell>
          <cell r="C474" t="str">
            <v>429A</v>
          </cell>
          <cell r="D474" t="str">
            <v>N10</v>
          </cell>
          <cell r="E474" t="str">
            <v/>
          </cell>
          <cell r="F474" t="str">
            <v>ZGFT</v>
          </cell>
          <cell r="G474" t="str">
            <v>OCS  96801</v>
          </cell>
          <cell r="H474">
            <v>0</v>
          </cell>
          <cell r="I474">
            <v>1000</v>
          </cell>
          <cell r="J474">
            <v>41723.33</v>
          </cell>
          <cell r="K474">
            <v>38162.61</v>
          </cell>
          <cell r="L474">
            <v>38346.449999999997</v>
          </cell>
          <cell r="M474">
            <v>0</v>
          </cell>
          <cell r="N474">
            <v>0</v>
          </cell>
          <cell r="O474">
            <v>0</v>
          </cell>
          <cell r="P474" t="str">
            <v/>
          </cell>
          <cell r="Q474" t="str">
            <v>96801</v>
          </cell>
          <cell r="R474" t="str">
            <v/>
          </cell>
          <cell r="S474" t="str">
            <v/>
          </cell>
          <cell r="T474" t="str">
            <v/>
          </cell>
          <cell r="U474" t="str">
            <v>7920</v>
          </cell>
          <cell r="V474" t="str">
            <v>ZGFT</v>
          </cell>
          <cell r="W474">
            <v>45748</v>
          </cell>
          <cell r="X474">
            <v>0.11</v>
          </cell>
          <cell r="Y474">
            <v>42.564559500000001</v>
          </cell>
        </row>
        <row r="475">
          <cell r="A475" t="str">
            <v>96801-001100A000</v>
          </cell>
          <cell r="B475" t="str">
            <v>FG,WP901Q-PBE-5AC-Gen2_NA</v>
          </cell>
          <cell r="C475" t="str">
            <v>429B</v>
          </cell>
          <cell r="D475" t="str">
            <v>N10</v>
          </cell>
          <cell r="E475" t="str">
            <v/>
          </cell>
          <cell r="F475" t="str">
            <v>ZGFT</v>
          </cell>
          <cell r="G475" t="str">
            <v>OCS  96801</v>
          </cell>
          <cell r="H475">
            <v>0</v>
          </cell>
          <cell r="I475">
            <v>1000</v>
          </cell>
          <cell r="J475">
            <v>41723.33</v>
          </cell>
          <cell r="K475">
            <v>38383.83</v>
          </cell>
          <cell r="L475">
            <v>38488.519999999997</v>
          </cell>
          <cell r="M475">
            <v>0</v>
          </cell>
          <cell r="N475">
            <v>0</v>
          </cell>
          <cell r="O475">
            <v>0</v>
          </cell>
          <cell r="P475" t="str">
            <v/>
          </cell>
          <cell r="Q475" t="str">
            <v>96801</v>
          </cell>
          <cell r="R475" t="str">
            <v/>
          </cell>
          <cell r="S475" t="str">
            <v/>
          </cell>
          <cell r="T475" t="str">
            <v/>
          </cell>
          <cell r="U475" t="str">
            <v>7920</v>
          </cell>
          <cell r="V475" t="str">
            <v>ZGFT</v>
          </cell>
          <cell r="W475">
            <v>45748</v>
          </cell>
          <cell r="X475">
            <v>0.11</v>
          </cell>
          <cell r="Y475">
            <v>42.722257199999994</v>
          </cell>
        </row>
        <row r="476">
          <cell r="A476" t="str">
            <v>96801-001110A000</v>
          </cell>
          <cell r="B476" t="str">
            <v>FG,WP901Q-PBE-5AC-Gen2_NA</v>
          </cell>
          <cell r="C476" t="str">
            <v>429A</v>
          </cell>
          <cell r="D476" t="str">
            <v>N10</v>
          </cell>
          <cell r="E476" t="str">
            <v/>
          </cell>
          <cell r="F476" t="str">
            <v>ZGFT</v>
          </cell>
          <cell r="G476" t="str">
            <v>OCS  96801</v>
          </cell>
          <cell r="H476">
            <v>0</v>
          </cell>
          <cell r="I476">
            <v>1000</v>
          </cell>
          <cell r="J476">
            <v>0</v>
          </cell>
          <cell r="K476">
            <v>168538.93</v>
          </cell>
          <cell r="L476">
            <v>169503.7</v>
          </cell>
          <cell r="M476">
            <v>0</v>
          </cell>
          <cell r="N476">
            <v>0</v>
          </cell>
          <cell r="O476">
            <v>0</v>
          </cell>
          <cell r="P476" t="str">
            <v/>
          </cell>
          <cell r="Q476" t="str">
            <v>96801</v>
          </cell>
          <cell r="R476" t="str">
            <v/>
          </cell>
          <cell r="S476" t="str">
            <v/>
          </cell>
          <cell r="T476" t="str">
            <v/>
          </cell>
          <cell r="U476" t="str">
            <v>7920</v>
          </cell>
          <cell r="V476" t="str">
            <v>ZGFT</v>
          </cell>
          <cell r="W476">
            <v>45748</v>
          </cell>
          <cell r="X476">
            <v>0.11</v>
          </cell>
          <cell r="Y476">
            <v>188.14910700000001</v>
          </cell>
        </row>
        <row r="477">
          <cell r="A477" t="str">
            <v>96801-001110A000</v>
          </cell>
          <cell r="B477" t="str">
            <v>FG,WP901Q-PBE-5AC-Gen2_NA</v>
          </cell>
          <cell r="C477" t="str">
            <v>429B</v>
          </cell>
          <cell r="D477" t="str">
            <v>N10</v>
          </cell>
          <cell r="E477" t="str">
            <v/>
          </cell>
          <cell r="F477" t="str">
            <v>ZGFT</v>
          </cell>
          <cell r="G477" t="str">
            <v>OCS  96801</v>
          </cell>
          <cell r="H477">
            <v>0</v>
          </cell>
          <cell r="I477">
            <v>1000</v>
          </cell>
          <cell r="J477">
            <v>0</v>
          </cell>
          <cell r="K477">
            <v>165311.49</v>
          </cell>
          <cell r="L477">
            <v>164293.10999999999</v>
          </cell>
          <cell r="M477">
            <v>0</v>
          </cell>
          <cell r="N477">
            <v>0</v>
          </cell>
          <cell r="O477">
            <v>0</v>
          </cell>
          <cell r="P477" t="str">
            <v/>
          </cell>
          <cell r="Q477" t="str">
            <v>96801</v>
          </cell>
          <cell r="R477" t="str">
            <v/>
          </cell>
          <cell r="S477" t="str">
            <v/>
          </cell>
          <cell r="T477" t="str">
            <v/>
          </cell>
          <cell r="U477" t="str">
            <v>7920</v>
          </cell>
          <cell r="V477" t="str">
            <v>ZGFT</v>
          </cell>
          <cell r="W477">
            <v>45748</v>
          </cell>
          <cell r="X477">
            <v>0.11</v>
          </cell>
          <cell r="Y477">
            <v>182.3653521</v>
          </cell>
        </row>
        <row r="478">
          <cell r="A478" t="str">
            <v>96801-001130A000</v>
          </cell>
          <cell r="B478" t="str">
            <v>FG,WP901Q-PBE-5AC-Gen2_NA,(PBE-5AC-Gen2)</v>
          </cell>
          <cell r="C478" t="str">
            <v>429A</v>
          </cell>
          <cell r="D478" t="str">
            <v>N10</v>
          </cell>
          <cell r="E478" t="str">
            <v/>
          </cell>
          <cell r="F478" t="str">
            <v>ZGFT</v>
          </cell>
          <cell r="G478" t="str">
            <v>OCS  96801</v>
          </cell>
          <cell r="H478">
            <v>0</v>
          </cell>
          <cell r="I478">
            <v>1000</v>
          </cell>
          <cell r="J478">
            <v>0</v>
          </cell>
          <cell r="K478">
            <v>38228.43</v>
          </cell>
          <cell r="L478">
            <v>38422.15</v>
          </cell>
          <cell r="M478">
            <v>0</v>
          </cell>
          <cell r="N478">
            <v>0</v>
          </cell>
          <cell r="O478">
            <v>0</v>
          </cell>
          <cell r="P478" t="str">
            <v/>
          </cell>
          <cell r="Q478" t="str">
            <v>96801</v>
          </cell>
          <cell r="R478" t="str">
            <v/>
          </cell>
          <cell r="S478" t="str">
            <v/>
          </cell>
          <cell r="T478" t="str">
            <v/>
          </cell>
          <cell r="U478" t="str">
            <v>7920</v>
          </cell>
          <cell r="V478" t="str">
            <v>ZGFT</v>
          </cell>
          <cell r="W478">
            <v>45748</v>
          </cell>
          <cell r="X478">
            <v>0.11</v>
          </cell>
          <cell r="Y478">
            <v>42.648586500000008</v>
          </cell>
        </row>
        <row r="479">
          <cell r="A479" t="str">
            <v>96801-001150A000</v>
          </cell>
          <cell r="B479" t="str">
            <v>FG,WP901Q-PBE-5AC-Gen2_NA</v>
          </cell>
          <cell r="C479" t="str">
            <v>429A</v>
          </cell>
          <cell r="D479" t="str">
            <v>N10</v>
          </cell>
          <cell r="E479" t="str">
            <v/>
          </cell>
          <cell r="F479" t="str">
            <v>ZGFT</v>
          </cell>
          <cell r="G479" t="str">
            <v>OCS  96801</v>
          </cell>
          <cell r="H479">
            <v>0</v>
          </cell>
          <cell r="I479">
            <v>1000</v>
          </cell>
          <cell r="J479">
            <v>0</v>
          </cell>
          <cell r="K479">
            <v>168160.33</v>
          </cell>
          <cell r="L479">
            <v>169125.1</v>
          </cell>
          <cell r="M479">
            <v>0</v>
          </cell>
          <cell r="N479">
            <v>0</v>
          </cell>
          <cell r="O479">
            <v>0</v>
          </cell>
          <cell r="P479" t="str">
            <v/>
          </cell>
          <cell r="Q479" t="str">
            <v>96801</v>
          </cell>
          <cell r="R479" t="str">
            <v/>
          </cell>
          <cell r="S479" t="str">
            <v/>
          </cell>
          <cell r="T479" t="str">
            <v/>
          </cell>
          <cell r="U479" t="str">
            <v>7920</v>
          </cell>
          <cell r="V479" t="str">
            <v>ZGFT</v>
          </cell>
          <cell r="W479">
            <v>45748</v>
          </cell>
          <cell r="X479">
            <v>0.11</v>
          </cell>
          <cell r="Y479">
            <v>187.72886100000002</v>
          </cell>
        </row>
        <row r="480">
          <cell r="A480" t="str">
            <v>96801-001150A000</v>
          </cell>
          <cell r="B480" t="str">
            <v>FG,WP901Q-PBE-5AC-Gen2_NA</v>
          </cell>
          <cell r="C480" t="str">
            <v>429B</v>
          </cell>
          <cell r="D480" t="str">
            <v>N10</v>
          </cell>
          <cell r="E480" t="str">
            <v/>
          </cell>
          <cell r="F480" t="str">
            <v>ZGFT</v>
          </cell>
          <cell r="G480" t="str">
            <v>OCS  96801</v>
          </cell>
          <cell r="H480">
            <v>0</v>
          </cell>
          <cell r="I480">
            <v>1000</v>
          </cell>
          <cell r="J480">
            <v>0</v>
          </cell>
          <cell r="K480">
            <v>164928.89000000001</v>
          </cell>
          <cell r="L480">
            <v>163910.51</v>
          </cell>
          <cell r="M480">
            <v>0</v>
          </cell>
          <cell r="N480">
            <v>0</v>
          </cell>
          <cell r="O480">
            <v>0</v>
          </cell>
          <cell r="P480" t="str">
            <v/>
          </cell>
          <cell r="Q480" t="str">
            <v>96801</v>
          </cell>
          <cell r="R480" t="str">
            <v/>
          </cell>
          <cell r="S480" t="str">
            <v/>
          </cell>
          <cell r="T480" t="str">
            <v/>
          </cell>
          <cell r="U480" t="str">
            <v>7920</v>
          </cell>
          <cell r="V480" t="str">
            <v>ZGFT</v>
          </cell>
          <cell r="W480">
            <v>45748</v>
          </cell>
          <cell r="X480">
            <v>0.11</v>
          </cell>
          <cell r="Y480">
            <v>181.94066610000004</v>
          </cell>
        </row>
        <row r="481">
          <cell r="A481" t="str">
            <v>96801-001170A000</v>
          </cell>
          <cell r="B481" t="str">
            <v>FG,WP901Q-PBE-5AC-Gen2_NA</v>
          </cell>
          <cell r="C481" t="str">
            <v>429A</v>
          </cell>
          <cell r="D481" t="str">
            <v>N10</v>
          </cell>
          <cell r="E481" t="str">
            <v/>
          </cell>
          <cell r="F481" t="str">
            <v>ZGFT</v>
          </cell>
          <cell r="G481" t="str">
            <v>OCS  96801</v>
          </cell>
          <cell r="H481">
            <v>0</v>
          </cell>
          <cell r="I481">
            <v>1000</v>
          </cell>
          <cell r="J481">
            <v>0</v>
          </cell>
          <cell r="K481">
            <v>159509.9</v>
          </cell>
          <cell r="L481">
            <v>158485.4</v>
          </cell>
          <cell r="M481">
            <v>0</v>
          </cell>
          <cell r="N481">
            <v>0</v>
          </cell>
          <cell r="O481">
            <v>0</v>
          </cell>
          <cell r="P481" t="str">
            <v/>
          </cell>
          <cell r="Q481" t="str">
            <v>96801</v>
          </cell>
          <cell r="R481" t="str">
            <v/>
          </cell>
          <cell r="S481" t="str">
            <v/>
          </cell>
          <cell r="T481" t="str">
            <v/>
          </cell>
          <cell r="U481" t="str">
            <v>7920</v>
          </cell>
          <cell r="V481" t="str">
            <v>ZGFT</v>
          </cell>
          <cell r="W481">
            <v>45748</v>
          </cell>
          <cell r="X481">
            <v>0.11</v>
          </cell>
          <cell r="Y481">
            <v>175.91879400000002</v>
          </cell>
        </row>
        <row r="482">
          <cell r="A482" t="str">
            <v>96801-001190A000</v>
          </cell>
          <cell r="B482" t="str">
            <v>FG,WP901Q-PBE-5AC-Gen2_NA</v>
          </cell>
          <cell r="C482" t="str">
            <v>429A</v>
          </cell>
          <cell r="D482" t="str">
            <v>N10</v>
          </cell>
          <cell r="E482" t="str">
            <v/>
          </cell>
          <cell r="F482" t="str">
            <v>ZGFT</v>
          </cell>
          <cell r="G482" t="str">
            <v>OCS  96801</v>
          </cell>
          <cell r="H482">
            <v>0</v>
          </cell>
          <cell r="I482">
            <v>1000</v>
          </cell>
          <cell r="J482">
            <v>40616.400000000001</v>
          </cell>
          <cell r="K482">
            <v>38155.15</v>
          </cell>
          <cell r="L482">
            <v>38338.99</v>
          </cell>
          <cell r="M482">
            <v>0</v>
          </cell>
          <cell r="N482">
            <v>0</v>
          </cell>
          <cell r="O482">
            <v>0</v>
          </cell>
          <cell r="P482" t="str">
            <v/>
          </cell>
          <cell r="Q482" t="str">
            <v>96801</v>
          </cell>
          <cell r="R482" t="str">
            <v/>
          </cell>
          <cell r="S482" t="str">
            <v/>
          </cell>
          <cell r="T482" t="str">
            <v/>
          </cell>
          <cell r="U482" t="str">
            <v>7920</v>
          </cell>
          <cell r="V482" t="str">
            <v>ZGFT</v>
          </cell>
          <cell r="W482">
            <v>45748</v>
          </cell>
          <cell r="X482">
            <v>0.11</v>
          </cell>
          <cell r="Y482">
            <v>42.556278899999995</v>
          </cell>
        </row>
        <row r="483">
          <cell r="A483" t="str">
            <v>96801-001190A000</v>
          </cell>
          <cell r="B483" t="str">
            <v>FG,WP901Q-PBE-5AC-Gen2_NA</v>
          </cell>
          <cell r="C483" t="str">
            <v>429B</v>
          </cell>
          <cell r="D483" t="str">
            <v>N10</v>
          </cell>
          <cell r="E483" t="str">
            <v/>
          </cell>
          <cell r="F483" t="str">
            <v>ZGFT</v>
          </cell>
          <cell r="G483" t="str">
            <v>OCS  96801</v>
          </cell>
          <cell r="H483">
            <v>0</v>
          </cell>
          <cell r="I483">
            <v>1000</v>
          </cell>
          <cell r="J483">
            <v>40616.400000000001</v>
          </cell>
          <cell r="K483">
            <v>38374.57</v>
          </cell>
          <cell r="L483">
            <v>38479.26</v>
          </cell>
          <cell r="M483">
            <v>0</v>
          </cell>
          <cell r="N483">
            <v>0</v>
          </cell>
          <cell r="O483">
            <v>0</v>
          </cell>
          <cell r="P483" t="str">
            <v/>
          </cell>
          <cell r="Q483" t="str">
            <v>96801</v>
          </cell>
          <cell r="R483" t="str">
            <v/>
          </cell>
          <cell r="S483" t="str">
            <v/>
          </cell>
          <cell r="T483" t="str">
            <v/>
          </cell>
          <cell r="U483" t="str">
            <v>7920</v>
          </cell>
          <cell r="V483" t="str">
            <v>ZGFT</v>
          </cell>
          <cell r="W483">
            <v>45748</v>
          </cell>
          <cell r="X483">
            <v>0.11</v>
          </cell>
          <cell r="Y483">
            <v>42.711978600000009</v>
          </cell>
        </row>
        <row r="484">
          <cell r="A484" t="str">
            <v>96801-001330A000</v>
          </cell>
          <cell r="B484" t="str">
            <v>FG,WPUBU6+LR_NA,(U6+LR) 600-03065 for</v>
          </cell>
          <cell r="C484" t="str">
            <v>429A</v>
          </cell>
          <cell r="D484" t="str">
            <v>N10</v>
          </cell>
          <cell r="E484" t="str">
            <v/>
          </cell>
          <cell r="F484" t="str">
            <v>ZGFT</v>
          </cell>
          <cell r="G484" t="str">
            <v>OCS  96801</v>
          </cell>
          <cell r="H484">
            <v>0</v>
          </cell>
          <cell r="I484">
            <v>1000</v>
          </cell>
          <cell r="J484">
            <v>0</v>
          </cell>
          <cell r="K484">
            <v>34809.279999999999</v>
          </cell>
          <cell r="L484">
            <v>35119.129999999997</v>
          </cell>
          <cell r="M484">
            <v>0</v>
          </cell>
          <cell r="N484">
            <v>0</v>
          </cell>
          <cell r="O484">
            <v>0</v>
          </cell>
          <cell r="P484" t="str">
            <v/>
          </cell>
          <cell r="Q484" t="str">
            <v>96801</v>
          </cell>
          <cell r="R484" t="str">
            <v/>
          </cell>
          <cell r="S484" t="str">
            <v/>
          </cell>
          <cell r="T484" t="str">
            <v/>
          </cell>
          <cell r="U484" t="str">
            <v>7920</v>
          </cell>
          <cell r="V484" t="str">
            <v>ZGFT</v>
          </cell>
          <cell r="W484">
            <v>45748</v>
          </cell>
          <cell r="X484">
            <v>0.11</v>
          </cell>
          <cell r="Y484">
            <v>38.982234300000002</v>
          </cell>
        </row>
        <row r="485">
          <cell r="A485" t="str">
            <v>96801-001330A000</v>
          </cell>
          <cell r="B485" t="str">
            <v>FG,WPUBU6+LR_NA,(U6+LR) 600-03065 for</v>
          </cell>
          <cell r="C485" t="str">
            <v>429B</v>
          </cell>
          <cell r="D485" t="str">
            <v>N10</v>
          </cell>
          <cell r="E485" t="str">
            <v/>
          </cell>
          <cell r="F485" t="str">
            <v>ZGFT</v>
          </cell>
          <cell r="G485" t="str">
            <v>OCS  96801</v>
          </cell>
          <cell r="H485">
            <v>0</v>
          </cell>
          <cell r="I485">
            <v>1000</v>
          </cell>
          <cell r="J485">
            <v>0</v>
          </cell>
          <cell r="K485">
            <v>34903.07</v>
          </cell>
          <cell r="L485">
            <v>35217.160000000003</v>
          </cell>
          <cell r="M485">
            <v>0</v>
          </cell>
          <cell r="N485">
            <v>0</v>
          </cell>
          <cell r="O485">
            <v>0</v>
          </cell>
          <cell r="P485" t="str">
            <v/>
          </cell>
          <cell r="Q485" t="str">
            <v>96801</v>
          </cell>
          <cell r="R485" t="str">
            <v/>
          </cell>
          <cell r="S485" t="str">
            <v/>
          </cell>
          <cell r="T485" t="str">
            <v/>
          </cell>
          <cell r="U485" t="str">
            <v>7920</v>
          </cell>
          <cell r="V485" t="str">
            <v>ZGFT</v>
          </cell>
          <cell r="W485">
            <v>45748</v>
          </cell>
          <cell r="X485">
            <v>0.11</v>
          </cell>
          <cell r="Y485">
            <v>39.09104760000001</v>
          </cell>
        </row>
        <row r="486">
          <cell r="A486" t="str">
            <v>96801-001340A000</v>
          </cell>
          <cell r="B486" t="str">
            <v>FG,WPUBU6+LR_NA,(U6+LR) 600-03066 for</v>
          </cell>
          <cell r="C486" t="str">
            <v>429A</v>
          </cell>
          <cell r="D486" t="str">
            <v>N10</v>
          </cell>
          <cell r="E486" t="str">
            <v/>
          </cell>
          <cell r="F486" t="str">
            <v>ZGFT</v>
          </cell>
          <cell r="G486" t="str">
            <v>OCS  96801</v>
          </cell>
          <cell r="H486">
            <v>0</v>
          </cell>
          <cell r="I486">
            <v>1000</v>
          </cell>
          <cell r="J486">
            <v>0</v>
          </cell>
          <cell r="K486">
            <v>36063.96</v>
          </cell>
          <cell r="L486">
            <v>36251.089999999997</v>
          </cell>
          <cell r="M486">
            <v>0</v>
          </cell>
          <cell r="N486">
            <v>0</v>
          </cell>
          <cell r="O486">
            <v>0</v>
          </cell>
          <cell r="P486" t="str">
            <v/>
          </cell>
          <cell r="Q486" t="str">
            <v>96801</v>
          </cell>
          <cell r="R486" t="str">
            <v/>
          </cell>
          <cell r="S486" t="str">
            <v/>
          </cell>
          <cell r="T486" t="str">
            <v/>
          </cell>
          <cell r="U486" t="str">
            <v>7920</v>
          </cell>
          <cell r="V486" t="str">
            <v>ZGFT</v>
          </cell>
          <cell r="W486">
            <v>45748</v>
          </cell>
          <cell r="X486">
            <v>0.11</v>
          </cell>
          <cell r="Y486">
            <v>40.238709900000003</v>
          </cell>
        </row>
        <row r="487">
          <cell r="A487" t="str">
            <v>96801-001340A000</v>
          </cell>
          <cell r="B487" t="str">
            <v>FG,WPUBU6+LR_NA,(U6+LR) 600-03066 for</v>
          </cell>
          <cell r="C487" t="str">
            <v>429B</v>
          </cell>
          <cell r="D487" t="str">
            <v>N10</v>
          </cell>
          <cell r="E487" t="str">
            <v/>
          </cell>
          <cell r="F487" t="str">
            <v>ZGFT</v>
          </cell>
          <cell r="G487" t="str">
            <v>OCS  96801</v>
          </cell>
          <cell r="H487">
            <v>0</v>
          </cell>
          <cell r="I487">
            <v>1000</v>
          </cell>
          <cell r="J487">
            <v>0</v>
          </cell>
          <cell r="K487">
            <v>36066.26</v>
          </cell>
          <cell r="L487">
            <v>36296.51</v>
          </cell>
          <cell r="M487">
            <v>0</v>
          </cell>
          <cell r="N487">
            <v>0</v>
          </cell>
          <cell r="O487">
            <v>0</v>
          </cell>
          <cell r="P487" t="str">
            <v/>
          </cell>
          <cell r="Q487" t="str">
            <v>96801</v>
          </cell>
          <cell r="R487" t="str">
            <v/>
          </cell>
          <cell r="S487" t="str">
            <v/>
          </cell>
          <cell r="T487" t="str">
            <v/>
          </cell>
          <cell r="U487" t="str">
            <v>7920</v>
          </cell>
          <cell r="V487" t="str">
            <v>ZGFT</v>
          </cell>
          <cell r="W487">
            <v>45748</v>
          </cell>
          <cell r="X487">
            <v>0.11</v>
          </cell>
          <cell r="Y487">
            <v>40.289126100000011</v>
          </cell>
        </row>
        <row r="488">
          <cell r="A488" t="str">
            <v>96801-001350A000</v>
          </cell>
          <cell r="B488" t="str">
            <v>FG,WPUBWave-AP_NA,Packing FCC</v>
          </cell>
          <cell r="C488" t="str">
            <v>429A</v>
          </cell>
          <cell r="D488" t="str">
            <v>N10</v>
          </cell>
          <cell r="E488" t="str">
            <v/>
          </cell>
          <cell r="F488" t="str">
            <v>ZGFT</v>
          </cell>
          <cell r="G488" t="str">
            <v>OCS  96801</v>
          </cell>
          <cell r="H488">
            <v>0</v>
          </cell>
          <cell r="I488">
            <v>1000</v>
          </cell>
          <cell r="J488">
            <v>192632.34</v>
          </cell>
          <cell r="K488">
            <v>185029.78</v>
          </cell>
          <cell r="L488">
            <v>179667.45</v>
          </cell>
          <cell r="M488">
            <v>0</v>
          </cell>
          <cell r="N488">
            <v>25333.11</v>
          </cell>
          <cell r="O488">
            <v>141</v>
          </cell>
          <cell r="P488" t="str">
            <v/>
          </cell>
          <cell r="Q488" t="str">
            <v>96801</v>
          </cell>
          <cell r="R488" t="str">
            <v/>
          </cell>
          <cell r="S488" t="str">
            <v/>
          </cell>
          <cell r="T488" t="str">
            <v/>
          </cell>
          <cell r="U488" t="str">
            <v>7920</v>
          </cell>
          <cell r="V488" t="str">
            <v>ZGFT</v>
          </cell>
          <cell r="W488">
            <v>45748</v>
          </cell>
          <cell r="X488">
            <v>0.11</v>
          </cell>
          <cell r="Y488">
            <v>199.43086950000003</v>
          </cell>
        </row>
        <row r="489">
          <cell r="A489" t="str">
            <v>96801-001350A000</v>
          </cell>
          <cell r="B489" t="str">
            <v>FG,WPUBWave-AP_NA,Packing FCC</v>
          </cell>
          <cell r="C489" t="str">
            <v>429B</v>
          </cell>
          <cell r="D489" t="str">
            <v>N10</v>
          </cell>
          <cell r="E489" t="str">
            <v/>
          </cell>
          <cell r="F489" t="str">
            <v>ZGFT</v>
          </cell>
          <cell r="G489" t="str">
            <v>OCS  96801</v>
          </cell>
          <cell r="H489">
            <v>0</v>
          </cell>
          <cell r="I489">
            <v>1000</v>
          </cell>
          <cell r="J489">
            <v>183646.61</v>
          </cell>
          <cell r="K489">
            <v>173830.46</v>
          </cell>
          <cell r="L489">
            <v>175494.88</v>
          </cell>
          <cell r="M489">
            <v>0</v>
          </cell>
          <cell r="N489">
            <v>0</v>
          </cell>
          <cell r="O489">
            <v>0</v>
          </cell>
          <cell r="P489" t="str">
            <v/>
          </cell>
          <cell r="Q489" t="str">
            <v>96801</v>
          </cell>
          <cell r="R489" t="str">
            <v/>
          </cell>
          <cell r="S489" t="str">
            <v/>
          </cell>
          <cell r="T489" t="str">
            <v/>
          </cell>
          <cell r="U489" t="str">
            <v>7920</v>
          </cell>
          <cell r="V489" t="str">
            <v>ZGFT</v>
          </cell>
          <cell r="W489">
            <v>45748</v>
          </cell>
          <cell r="X489">
            <v>0.11</v>
          </cell>
          <cell r="Y489">
            <v>194.79931680000001</v>
          </cell>
        </row>
        <row r="490">
          <cell r="A490" t="str">
            <v>96801-001360A000</v>
          </cell>
          <cell r="B490" t="str">
            <v>FG,WPUBWave-AP_NA,Packing US</v>
          </cell>
          <cell r="C490" t="str">
            <v>429A</v>
          </cell>
          <cell r="D490" t="str">
            <v>N10</v>
          </cell>
          <cell r="E490" t="str">
            <v/>
          </cell>
          <cell r="F490" t="str">
            <v>ZGFT</v>
          </cell>
          <cell r="G490" t="str">
            <v>OCS  96801</v>
          </cell>
          <cell r="H490">
            <v>0</v>
          </cell>
          <cell r="I490">
            <v>1000</v>
          </cell>
          <cell r="J490">
            <v>183502.41</v>
          </cell>
          <cell r="K490">
            <v>171891.82</v>
          </cell>
          <cell r="L490">
            <v>174170.88</v>
          </cell>
          <cell r="M490">
            <v>0</v>
          </cell>
          <cell r="N490">
            <v>10101.91</v>
          </cell>
          <cell r="O490">
            <v>58</v>
          </cell>
          <cell r="P490" t="str">
            <v/>
          </cell>
          <cell r="Q490" t="str">
            <v>96801</v>
          </cell>
          <cell r="R490" t="str">
            <v/>
          </cell>
          <cell r="S490" t="str">
            <v/>
          </cell>
          <cell r="T490" t="str">
            <v/>
          </cell>
          <cell r="U490" t="str">
            <v>7920</v>
          </cell>
          <cell r="V490" t="str">
            <v>ZGFT</v>
          </cell>
          <cell r="W490">
            <v>45748</v>
          </cell>
          <cell r="X490">
            <v>0.11</v>
          </cell>
          <cell r="Y490">
            <v>193.32967680000002</v>
          </cell>
        </row>
        <row r="491">
          <cell r="A491" t="str">
            <v>96801-001360A000</v>
          </cell>
          <cell r="B491" t="str">
            <v>FG,WPUBWave-AP_NA,Packing US</v>
          </cell>
          <cell r="C491" t="str">
            <v>429B</v>
          </cell>
          <cell r="D491" t="str">
            <v>N10</v>
          </cell>
          <cell r="E491" t="str">
            <v/>
          </cell>
          <cell r="F491" t="str">
            <v>ZGFT</v>
          </cell>
          <cell r="G491" t="str">
            <v>OCS  96801</v>
          </cell>
          <cell r="H491">
            <v>0</v>
          </cell>
          <cell r="I491">
            <v>1000</v>
          </cell>
          <cell r="J491">
            <v>183756.17</v>
          </cell>
          <cell r="K491">
            <v>173184.28</v>
          </cell>
          <cell r="L491">
            <v>174848.7</v>
          </cell>
          <cell r="M491">
            <v>0</v>
          </cell>
          <cell r="N491">
            <v>0</v>
          </cell>
          <cell r="O491">
            <v>0</v>
          </cell>
          <cell r="P491" t="str">
            <v/>
          </cell>
          <cell r="Q491" t="str">
            <v>96801</v>
          </cell>
          <cell r="R491" t="str">
            <v/>
          </cell>
          <cell r="S491" t="str">
            <v/>
          </cell>
          <cell r="T491" t="str">
            <v/>
          </cell>
          <cell r="U491" t="str">
            <v>7920</v>
          </cell>
          <cell r="V491" t="str">
            <v>ZGFT</v>
          </cell>
          <cell r="W491">
            <v>45748</v>
          </cell>
          <cell r="X491">
            <v>0.11</v>
          </cell>
          <cell r="Y491">
            <v>194.08205700000002</v>
          </cell>
        </row>
        <row r="492">
          <cell r="A492" t="str">
            <v>96801-001370A000</v>
          </cell>
          <cell r="B492" t="str">
            <v>FG,WPUBWave-AP_NA,Packing EU (Wave-AP)</v>
          </cell>
          <cell r="C492" t="str">
            <v>429A</v>
          </cell>
          <cell r="D492" t="str">
            <v>N10</v>
          </cell>
          <cell r="E492" t="str">
            <v/>
          </cell>
          <cell r="F492" t="str">
            <v>ZGFT</v>
          </cell>
          <cell r="G492" t="str">
            <v>OCS  96801</v>
          </cell>
          <cell r="H492">
            <v>0</v>
          </cell>
          <cell r="I492">
            <v>1000</v>
          </cell>
          <cell r="J492">
            <v>198183.13</v>
          </cell>
          <cell r="K492">
            <v>185029.78</v>
          </cell>
          <cell r="L492">
            <v>179667.45</v>
          </cell>
          <cell r="M492">
            <v>0</v>
          </cell>
          <cell r="N492">
            <v>51025.55</v>
          </cell>
          <cell r="O492">
            <v>284</v>
          </cell>
          <cell r="P492" t="str">
            <v/>
          </cell>
          <cell r="Q492" t="str">
            <v>96801</v>
          </cell>
          <cell r="R492" t="str">
            <v/>
          </cell>
          <cell r="S492" t="str">
            <v/>
          </cell>
          <cell r="T492" t="str">
            <v/>
          </cell>
          <cell r="U492" t="str">
            <v>7920</v>
          </cell>
          <cell r="V492" t="str">
            <v>ZGFT</v>
          </cell>
          <cell r="W492">
            <v>45748</v>
          </cell>
          <cell r="X492">
            <v>0.11</v>
          </cell>
          <cell r="Y492">
            <v>199.43086950000003</v>
          </cell>
        </row>
        <row r="493">
          <cell r="A493" t="str">
            <v>96801-001370A000</v>
          </cell>
          <cell r="B493" t="str">
            <v>FG,WPUBWave-AP_NA,Packing EU (Wave-AP)</v>
          </cell>
          <cell r="C493" t="str">
            <v>429B</v>
          </cell>
          <cell r="D493" t="str">
            <v>N10</v>
          </cell>
          <cell r="E493" t="str">
            <v/>
          </cell>
          <cell r="F493" t="str">
            <v>ZGFT</v>
          </cell>
          <cell r="G493" t="str">
            <v>OCS  96801</v>
          </cell>
          <cell r="H493">
            <v>0</v>
          </cell>
          <cell r="I493">
            <v>1000</v>
          </cell>
          <cell r="J493">
            <v>183647.83</v>
          </cell>
          <cell r="K493">
            <v>173831.61</v>
          </cell>
          <cell r="L493">
            <v>175496.03</v>
          </cell>
          <cell r="M493">
            <v>0</v>
          </cell>
          <cell r="N493">
            <v>0</v>
          </cell>
          <cell r="O493">
            <v>0</v>
          </cell>
          <cell r="P493" t="str">
            <v/>
          </cell>
          <cell r="Q493" t="str">
            <v>96801</v>
          </cell>
          <cell r="R493" t="str">
            <v/>
          </cell>
          <cell r="S493" t="str">
            <v/>
          </cell>
          <cell r="T493" t="str">
            <v/>
          </cell>
          <cell r="U493" t="str">
            <v>7920</v>
          </cell>
          <cell r="V493" t="str">
            <v>ZGFT</v>
          </cell>
          <cell r="W493">
            <v>45748</v>
          </cell>
          <cell r="X493">
            <v>0.11</v>
          </cell>
          <cell r="Y493">
            <v>194.8005933</v>
          </cell>
        </row>
        <row r="494">
          <cell r="A494" t="str">
            <v>96801-001380A000</v>
          </cell>
          <cell r="B494" t="str">
            <v>FG,WPUBUAP-AC-IW_NA,802.11ac+indoor</v>
          </cell>
          <cell r="C494" t="str">
            <v>429A</v>
          </cell>
          <cell r="D494" t="str">
            <v>N10</v>
          </cell>
          <cell r="E494" t="str">
            <v/>
          </cell>
          <cell r="F494" t="str">
            <v>ZGFT</v>
          </cell>
          <cell r="G494" t="str">
            <v>OCS  96801</v>
          </cell>
          <cell r="H494">
            <v>0</v>
          </cell>
          <cell r="I494">
            <v>1000</v>
          </cell>
          <cell r="J494">
            <v>32250</v>
          </cell>
          <cell r="K494">
            <v>31644.16</v>
          </cell>
          <cell r="L494">
            <v>38345.71</v>
          </cell>
          <cell r="M494">
            <v>0</v>
          </cell>
          <cell r="N494">
            <v>0</v>
          </cell>
          <cell r="O494">
            <v>0</v>
          </cell>
          <cell r="P494" t="str">
            <v/>
          </cell>
          <cell r="Q494" t="str">
            <v>96801</v>
          </cell>
          <cell r="R494" t="str">
            <v/>
          </cell>
          <cell r="S494" t="str">
            <v/>
          </cell>
          <cell r="T494" t="str">
            <v/>
          </cell>
          <cell r="U494" t="str">
            <v>7920</v>
          </cell>
          <cell r="V494" t="str">
            <v>ZGFT</v>
          </cell>
          <cell r="W494">
            <v>45748</v>
          </cell>
          <cell r="X494">
            <v>0.11</v>
          </cell>
          <cell r="Y494">
            <v>42.563738100000002</v>
          </cell>
        </row>
        <row r="495">
          <cell r="A495" t="str">
            <v>96801-001410A000</v>
          </cell>
          <cell r="B495" t="str">
            <v>FG,Mesh6-NA,Packing Wyze USA 1pack,RoHS2</v>
          </cell>
          <cell r="C495" t="str">
            <v>429A</v>
          </cell>
          <cell r="D495" t="str">
            <v>N14</v>
          </cell>
          <cell r="E495" t="str">
            <v/>
          </cell>
          <cell r="F495" t="str">
            <v>ZGFT</v>
          </cell>
          <cell r="G495" t="str">
            <v>OCS  96801</v>
          </cell>
          <cell r="H495">
            <v>0</v>
          </cell>
          <cell r="I495">
            <v>1000</v>
          </cell>
          <cell r="J495">
            <v>61316.25</v>
          </cell>
          <cell r="K495">
            <v>42401.67</v>
          </cell>
          <cell r="L495">
            <v>41337.53</v>
          </cell>
          <cell r="M495">
            <v>0</v>
          </cell>
          <cell r="N495">
            <v>0</v>
          </cell>
          <cell r="O495">
            <v>0</v>
          </cell>
          <cell r="P495" t="str">
            <v/>
          </cell>
          <cell r="Q495" t="str">
            <v>96801</v>
          </cell>
          <cell r="R495" t="str">
            <v/>
          </cell>
          <cell r="S495" t="str">
            <v/>
          </cell>
          <cell r="T495" t="str">
            <v/>
          </cell>
          <cell r="U495" t="str">
            <v>7920</v>
          </cell>
          <cell r="V495" t="str">
            <v>ZGFT</v>
          </cell>
          <cell r="W495">
            <v>45748</v>
          </cell>
          <cell r="X495">
            <v>0.11</v>
          </cell>
          <cell r="Y495">
            <v>45.884658300000005</v>
          </cell>
        </row>
        <row r="496">
          <cell r="A496" t="str">
            <v>96801-001410A000</v>
          </cell>
          <cell r="B496" t="str">
            <v>FG,Mesh6-NA,Packing Wyze USA 1pack,RoHS2</v>
          </cell>
          <cell r="C496" t="str">
            <v>429B</v>
          </cell>
          <cell r="D496" t="str">
            <v>N14</v>
          </cell>
          <cell r="E496" t="str">
            <v/>
          </cell>
          <cell r="F496" t="str">
            <v>ZGFT</v>
          </cell>
          <cell r="G496" t="str">
            <v>OCS  96801</v>
          </cell>
          <cell r="H496">
            <v>0</v>
          </cell>
          <cell r="I496">
            <v>1000</v>
          </cell>
          <cell r="J496">
            <v>61316.25</v>
          </cell>
          <cell r="K496">
            <v>42490.21</v>
          </cell>
          <cell r="L496">
            <v>41424.07</v>
          </cell>
          <cell r="M496">
            <v>0</v>
          </cell>
          <cell r="N496">
            <v>0</v>
          </cell>
          <cell r="O496">
            <v>0</v>
          </cell>
          <cell r="P496" t="str">
            <v/>
          </cell>
          <cell r="Q496" t="str">
            <v>96801</v>
          </cell>
          <cell r="R496" t="str">
            <v/>
          </cell>
          <cell r="S496" t="str">
            <v/>
          </cell>
          <cell r="T496" t="str">
            <v/>
          </cell>
          <cell r="U496" t="str">
            <v>7920</v>
          </cell>
          <cell r="V496" t="str">
            <v>ZGFT</v>
          </cell>
          <cell r="W496">
            <v>45748</v>
          </cell>
          <cell r="X496">
            <v>0.11</v>
          </cell>
          <cell r="Y496">
            <v>45.980717700000007</v>
          </cell>
        </row>
        <row r="497">
          <cell r="A497" t="str">
            <v>96801-001420A000</v>
          </cell>
          <cell r="B497" t="str">
            <v>FG,Mesh6-NA,Packing (LOVN) 2pack Wyze</v>
          </cell>
          <cell r="C497" t="str">
            <v>429A</v>
          </cell>
          <cell r="D497" t="str">
            <v>N14</v>
          </cell>
          <cell r="E497" t="str">
            <v/>
          </cell>
          <cell r="F497" t="str">
            <v>ZGFT</v>
          </cell>
          <cell r="G497" t="str">
            <v>OCS  96801</v>
          </cell>
          <cell r="H497">
            <v>0</v>
          </cell>
          <cell r="I497">
            <v>1000</v>
          </cell>
          <cell r="J497">
            <v>49848.75</v>
          </cell>
          <cell r="K497">
            <v>47361.56</v>
          </cell>
          <cell r="L497">
            <v>45307.23</v>
          </cell>
          <cell r="M497">
            <v>0</v>
          </cell>
          <cell r="N497">
            <v>0</v>
          </cell>
          <cell r="O497">
            <v>0</v>
          </cell>
          <cell r="P497" t="str">
            <v/>
          </cell>
          <cell r="Q497" t="str">
            <v>96801</v>
          </cell>
          <cell r="R497" t="str">
            <v/>
          </cell>
          <cell r="S497" t="str">
            <v/>
          </cell>
          <cell r="T497" t="str">
            <v/>
          </cell>
          <cell r="U497" t="str">
            <v>7920</v>
          </cell>
          <cell r="V497" t="str">
            <v>ZGFT</v>
          </cell>
          <cell r="W497">
            <v>45748</v>
          </cell>
          <cell r="X497">
            <v>0.11</v>
          </cell>
          <cell r="Y497">
            <v>50.291025300000008</v>
          </cell>
        </row>
        <row r="498">
          <cell r="A498" t="str">
            <v>96801-001420A000</v>
          </cell>
          <cell r="B498" t="str">
            <v>FG,Mesh6-NA,Packing (LOVN) 2pack Wyze</v>
          </cell>
          <cell r="C498" t="str">
            <v>429B</v>
          </cell>
          <cell r="D498" t="str">
            <v>N14</v>
          </cell>
          <cell r="E498" t="str">
            <v/>
          </cell>
          <cell r="F498" t="str">
            <v>ZGFT</v>
          </cell>
          <cell r="G498" t="str">
            <v>OCS  96801</v>
          </cell>
          <cell r="H498">
            <v>0</v>
          </cell>
          <cell r="I498">
            <v>1000</v>
          </cell>
          <cell r="J498">
            <v>49848.75</v>
          </cell>
          <cell r="K498">
            <v>47450.1</v>
          </cell>
          <cell r="L498">
            <v>45393.77</v>
          </cell>
          <cell r="M498">
            <v>0</v>
          </cell>
          <cell r="N498">
            <v>0</v>
          </cell>
          <cell r="O498">
            <v>0</v>
          </cell>
          <cell r="P498" t="str">
            <v/>
          </cell>
          <cell r="Q498" t="str">
            <v>96801</v>
          </cell>
          <cell r="R498" t="str">
            <v/>
          </cell>
          <cell r="S498" t="str">
            <v/>
          </cell>
          <cell r="T498" t="str">
            <v/>
          </cell>
          <cell r="U498" t="str">
            <v>7920</v>
          </cell>
          <cell r="V498" t="str">
            <v>ZGFT</v>
          </cell>
          <cell r="W498">
            <v>45748</v>
          </cell>
          <cell r="X498">
            <v>0.11</v>
          </cell>
          <cell r="Y498">
            <v>50.387084700000003</v>
          </cell>
        </row>
        <row r="499">
          <cell r="A499" t="str">
            <v>96801-001450A000</v>
          </cell>
          <cell r="B499" t="str">
            <v>FG,Alta-AP6-Pro_NA,Packing ASSY,P6-Pro (</v>
          </cell>
          <cell r="C499" t="str">
            <v>429A</v>
          </cell>
          <cell r="D499" t="str">
            <v>N14</v>
          </cell>
          <cell r="E499" t="str">
            <v/>
          </cell>
          <cell r="F499" t="str">
            <v>ZGFT</v>
          </cell>
          <cell r="G499" t="str">
            <v>OCS  96801</v>
          </cell>
          <cell r="H499">
            <v>0</v>
          </cell>
          <cell r="I499">
            <v>1000</v>
          </cell>
          <cell r="J499">
            <v>72054.05</v>
          </cell>
          <cell r="K499">
            <v>56365.57</v>
          </cell>
          <cell r="L499">
            <v>55669.91</v>
          </cell>
          <cell r="M499">
            <v>0</v>
          </cell>
          <cell r="N499">
            <v>6736.06</v>
          </cell>
          <cell r="O499">
            <v>121</v>
          </cell>
          <cell r="P499" t="str">
            <v/>
          </cell>
          <cell r="Q499" t="str">
            <v>96801</v>
          </cell>
          <cell r="R499" t="str">
            <v/>
          </cell>
          <cell r="S499" t="str">
            <v/>
          </cell>
          <cell r="T499" t="str">
            <v/>
          </cell>
          <cell r="U499" t="str">
            <v>7920</v>
          </cell>
          <cell r="V499" t="str">
            <v>ZGFT</v>
          </cell>
          <cell r="W499">
            <v>45748</v>
          </cell>
          <cell r="X499">
            <v>0.11</v>
          </cell>
          <cell r="Y499">
            <v>61.793600100000006</v>
          </cell>
        </row>
        <row r="500">
          <cell r="A500" t="str">
            <v>96801-001450A000</v>
          </cell>
          <cell r="B500" t="str">
            <v>FG,Alta-AP6-Pro_NA,Packing ASSY,P6-Pro (</v>
          </cell>
          <cell r="C500" t="str">
            <v>429B</v>
          </cell>
          <cell r="D500" t="str">
            <v>N14</v>
          </cell>
          <cell r="E500" t="str">
            <v/>
          </cell>
          <cell r="F500" t="str">
            <v>ZGFT</v>
          </cell>
          <cell r="G500" t="str">
            <v>OCS  96801</v>
          </cell>
          <cell r="H500">
            <v>0</v>
          </cell>
          <cell r="I500">
            <v>1000</v>
          </cell>
          <cell r="J500">
            <v>67696.25</v>
          </cell>
          <cell r="K500">
            <v>56048.05</v>
          </cell>
          <cell r="L500">
            <v>55386.39</v>
          </cell>
          <cell r="M500">
            <v>0</v>
          </cell>
          <cell r="N500">
            <v>0</v>
          </cell>
          <cell r="O500">
            <v>0</v>
          </cell>
          <cell r="P500" t="str">
            <v/>
          </cell>
          <cell r="Q500" t="str">
            <v>96801</v>
          </cell>
          <cell r="R500" t="str">
            <v/>
          </cell>
          <cell r="S500" t="str">
            <v/>
          </cell>
          <cell r="T500" t="str">
            <v/>
          </cell>
          <cell r="U500" t="str">
            <v>7920</v>
          </cell>
          <cell r="V500" t="str">
            <v>ZGFT</v>
          </cell>
          <cell r="W500">
            <v>45748</v>
          </cell>
          <cell r="X500">
            <v>0.11</v>
          </cell>
          <cell r="Y500">
            <v>61.478892900000005</v>
          </cell>
        </row>
        <row r="501">
          <cell r="A501" t="str">
            <v>96801-001460A000</v>
          </cell>
          <cell r="B501" t="str">
            <v>FG,WPUBU6+_NA,Packing US (U6+) with</v>
          </cell>
          <cell r="C501" t="str">
            <v>429A</v>
          </cell>
          <cell r="D501" t="str">
            <v>N10</v>
          </cell>
          <cell r="E501" t="str">
            <v/>
          </cell>
          <cell r="F501" t="str">
            <v>ZGFT</v>
          </cell>
          <cell r="G501" t="str">
            <v>OCS  96801</v>
          </cell>
          <cell r="H501">
            <v>0</v>
          </cell>
          <cell r="I501">
            <v>1000</v>
          </cell>
          <cell r="J501">
            <v>0</v>
          </cell>
          <cell r="K501">
            <v>31672.78</v>
          </cell>
          <cell r="L501">
            <v>31689.67</v>
          </cell>
          <cell r="M501">
            <v>0</v>
          </cell>
          <cell r="N501">
            <v>0</v>
          </cell>
          <cell r="O501">
            <v>0</v>
          </cell>
          <cell r="P501" t="str">
            <v/>
          </cell>
          <cell r="Q501" t="str">
            <v>96801</v>
          </cell>
          <cell r="R501" t="str">
            <v/>
          </cell>
          <cell r="S501" t="str">
            <v/>
          </cell>
          <cell r="T501" t="str">
            <v/>
          </cell>
          <cell r="U501" t="str">
            <v>7920</v>
          </cell>
          <cell r="V501" t="str">
            <v>ZGFT</v>
          </cell>
          <cell r="W501">
            <v>45748</v>
          </cell>
          <cell r="X501">
            <v>0.11</v>
          </cell>
          <cell r="Y501">
            <v>35.175533700000003</v>
          </cell>
        </row>
        <row r="502">
          <cell r="A502" t="str">
            <v>96801-001460A000</v>
          </cell>
          <cell r="B502" t="str">
            <v>FG,WPUBU6+_NA,Packing US (U6+) with</v>
          </cell>
          <cell r="C502" t="str">
            <v>429B</v>
          </cell>
          <cell r="D502" t="str">
            <v>N10</v>
          </cell>
          <cell r="E502" t="str">
            <v/>
          </cell>
          <cell r="F502" t="str">
            <v>ZGFT</v>
          </cell>
          <cell r="G502" t="str">
            <v>OCS  96801</v>
          </cell>
          <cell r="H502">
            <v>0</v>
          </cell>
          <cell r="I502">
            <v>1000</v>
          </cell>
          <cell r="J502">
            <v>0</v>
          </cell>
          <cell r="K502">
            <v>31636.54</v>
          </cell>
          <cell r="L502">
            <v>31780.3</v>
          </cell>
          <cell r="M502">
            <v>0</v>
          </cell>
          <cell r="N502">
            <v>0</v>
          </cell>
          <cell r="O502">
            <v>0</v>
          </cell>
          <cell r="P502" t="str">
            <v/>
          </cell>
          <cell r="Q502" t="str">
            <v>96801</v>
          </cell>
          <cell r="R502" t="str">
            <v/>
          </cell>
          <cell r="S502" t="str">
            <v/>
          </cell>
          <cell r="T502" t="str">
            <v/>
          </cell>
          <cell r="U502" t="str">
            <v>7920</v>
          </cell>
          <cell r="V502" t="str">
            <v>ZGFT</v>
          </cell>
          <cell r="W502">
            <v>45748</v>
          </cell>
          <cell r="X502">
            <v>0.11</v>
          </cell>
          <cell r="Y502">
            <v>35.276133000000002</v>
          </cell>
        </row>
        <row r="503">
          <cell r="A503" t="str">
            <v>96801-001470A000</v>
          </cell>
          <cell r="B503" t="str">
            <v>FG,WZ-Mesh6E_NA,(LOVN) 1pack Wyze USA</v>
          </cell>
          <cell r="C503" t="str">
            <v>429A</v>
          </cell>
          <cell r="D503" t="str">
            <v>N14</v>
          </cell>
          <cell r="E503" t="str">
            <v/>
          </cell>
          <cell r="F503" t="str">
            <v>ZGFT</v>
          </cell>
          <cell r="G503" t="str">
            <v>OCS  96801</v>
          </cell>
          <cell r="H503">
            <v>0</v>
          </cell>
          <cell r="I503">
            <v>1000</v>
          </cell>
          <cell r="J503">
            <v>67123.520000000004</v>
          </cell>
          <cell r="K503">
            <v>65603.839999999997</v>
          </cell>
          <cell r="L503">
            <v>64394.33</v>
          </cell>
          <cell r="M503">
            <v>0</v>
          </cell>
          <cell r="N503">
            <v>0</v>
          </cell>
          <cell r="O503">
            <v>0</v>
          </cell>
          <cell r="P503" t="str">
            <v/>
          </cell>
          <cell r="Q503" t="str">
            <v>96801</v>
          </cell>
          <cell r="R503" t="str">
            <v/>
          </cell>
          <cell r="S503" t="str">
            <v/>
          </cell>
          <cell r="T503" t="str">
            <v/>
          </cell>
          <cell r="U503" t="str">
            <v>7920</v>
          </cell>
          <cell r="V503" t="str">
            <v>ZGFT</v>
          </cell>
          <cell r="W503">
            <v>45748</v>
          </cell>
          <cell r="X503">
            <v>0.11</v>
          </cell>
          <cell r="Y503">
            <v>71.477706300000008</v>
          </cell>
        </row>
        <row r="504">
          <cell r="A504" t="str">
            <v>96801-001470A000</v>
          </cell>
          <cell r="B504" t="str">
            <v>FG,WZ-Mesh6E_NA,(LOVN) 1pack Wyze USA</v>
          </cell>
          <cell r="C504" t="str">
            <v>429B</v>
          </cell>
          <cell r="D504" t="str">
            <v>N14</v>
          </cell>
          <cell r="E504" t="str">
            <v/>
          </cell>
          <cell r="F504" t="str">
            <v>ZGFT</v>
          </cell>
          <cell r="G504" t="str">
            <v>OCS  96801</v>
          </cell>
          <cell r="H504">
            <v>0</v>
          </cell>
          <cell r="I504">
            <v>1000</v>
          </cell>
          <cell r="J504">
            <v>67123.520000000004</v>
          </cell>
          <cell r="K504">
            <v>65839.820000000007</v>
          </cell>
          <cell r="L504">
            <v>64628.31</v>
          </cell>
          <cell r="M504">
            <v>0</v>
          </cell>
          <cell r="N504">
            <v>0</v>
          </cell>
          <cell r="O504">
            <v>0</v>
          </cell>
          <cell r="P504" t="str">
            <v/>
          </cell>
          <cell r="Q504" t="str">
            <v>96801</v>
          </cell>
          <cell r="R504" t="str">
            <v/>
          </cell>
          <cell r="S504" t="str">
            <v/>
          </cell>
          <cell r="T504" t="str">
            <v/>
          </cell>
          <cell r="U504" t="str">
            <v>7920</v>
          </cell>
          <cell r="V504" t="str">
            <v>ZGFT</v>
          </cell>
          <cell r="W504">
            <v>45748</v>
          </cell>
          <cell r="X504">
            <v>0.11</v>
          </cell>
          <cell r="Y504">
            <v>71.737424099999998</v>
          </cell>
        </row>
        <row r="505">
          <cell r="A505" t="str">
            <v>96801-001480A000</v>
          </cell>
          <cell r="B505" t="str">
            <v>FG,WZ-Mesh6E_NA,(LOVN) 2pack Wyze USA</v>
          </cell>
          <cell r="C505" t="str">
            <v>429A</v>
          </cell>
          <cell r="D505" t="str">
            <v>N14</v>
          </cell>
          <cell r="E505" t="str">
            <v/>
          </cell>
          <cell r="F505" t="str">
            <v>ZGFT</v>
          </cell>
          <cell r="G505" t="str">
            <v>OCS  96801</v>
          </cell>
          <cell r="H505">
            <v>0</v>
          </cell>
          <cell r="I505">
            <v>1000</v>
          </cell>
          <cell r="J505">
            <v>64429.25</v>
          </cell>
          <cell r="K505">
            <v>64585.47</v>
          </cell>
          <cell r="L505">
            <v>63374.07</v>
          </cell>
          <cell r="M505">
            <v>0</v>
          </cell>
          <cell r="N505">
            <v>0</v>
          </cell>
          <cell r="O505">
            <v>0</v>
          </cell>
          <cell r="P505" t="str">
            <v/>
          </cell>
          <cell r="Q505" t="str">
            <v>96801</v>
          </cell>
          <cell r="R505" t="str">
            <v/>
          </cell>
          <cell r="S505" t="str">
            <v/>
          </cell>
          <cell r="T505" t="str">
            <v/>
          </cell>
          <cell r="U505" t="str">
            <v>7920</v>
          </cell>
          <cell r="V505" t="str">
            <v>ZGFT</v>
          </cell>
          <cell r="W505">
            <v>45748</v>
          </cell>
          <cell r="X505">
            <v>0.11</v>
          </cell>
          <cell r="Y505">
            <v>70.345217700000006</v>
          </cell>
        </row>
        <row r="506">
          <cell r="A506" t="str">
            <v>96801-001480A000</v>
          </cell>
          <cell r="B506" t="str">
            <v>FG,WZ-Mesh6E_NA,(LOVN) 2pack Wyze USA</v>
          </cell>
          <cell r="C506" t="str">
            <v>429B</v>
          </cell>
          <cell r="D506" t="str">
            <v>N14</v>
          </cell>
          <cell r="E506" t="str">
            <v/>
          </cell>
          <cell r="F506" t="str">
            <v>ZGFT</v>
          </cell>
          <cell r="G506" t="str">
            <v>OCS  96801</v>
          </cell>
          <cell r="H506">
            <v>0</v>
          </cell>
          <cell r="I506">
            <v>1000</v>
          </cell>
          <cell r="J506">
            <v>64429.25</v>
          </cell>
          <cell r="K506">
            <v>64821.45</v>
          </cell>
          <cell r="L506">
            <v>63608.05</v>
          </cell>
          <cell r="M506">
            <v>0</v>
          </cell>
          <cell r="N506">
            <v>0</v>
          </cell>
          <cell r="O506">
            <v>0</v>
          </cell>
          <cell r="P506" t="str">
            <v/>
          </cell>
          <cell r="Q506" t="str">
            <v>96801</v>
          </cell>
          <cell r="R506" t="str">
            <v/>
          </cell>
          <cell r="S506" t="str">
            <v/>
          </cell>
          <cell r="T506" t="str">
            <v/>
          </cell>
          <cell r="U506" t="str">
            <v>7920</v>
          </cell>
          <cell r="V506" t="str">
            <v>ZGFT</v>
          </cell>
          <cell r="W506">
            <v>45748</v>
          </cell>
          <cell r="X506">
            <v>0.11</v>
          </cell>
          <cell r="Y506">
            <v>70.604935500000011</v>
          </cell>
        </row>
        <row r="507">
          <cell r="A507" t="str">
            <v>96801-001520A000</v>
          </cell>
          <cell r="B507" t="str">
            <v>FG,Alta-AP6-Pro_NA,Packing PCBA for VN</v>
          </cell>
          <cell r="C507" t="str">
            <v>429A</v>
          </cell>
          <cell r="D507" t="str">
            <v>N14</v>
          </cell>
          <cell r="E507" t="str">
            <v/>
          </cell>
          <cell r="F507" t="str">
            <v>ZGFT</v>
          </cell>
          <cell r="G507" t="str">
            <v>OCS  96801</v>
          </cell>
          <cell r="H507">
            <v>0</v>
          </cell>
          <cell r="I507">
            <v>1000</v>
          </cell>
          <cell r="J507">
            <v>0</v>
          </cell>
          <cell r="K507">
            <v>46670.03</v>
          </cell>
          <cell r="L507">
            <v>46670.03</v>
          </cell>
          <cell r="M507">
            <v>0</v>
          </cell>
          <cell r="N507">
            <v>0</v>
          </cell>
          <cell r="O507">
            <v>0</v>
          </cell>
          <cell r="P507" t="str">
            <v/>
          </cell>
          <cell r="Q507" t="str">
            <v>96801</v>
          </cell>
          <cell r="R507" t="str">
            <v/>
          </cell>
          <cell r="S507" t="str">
            <v/>
          </cell>
          <cell r="T507" t="str">
            <v/>
          </cell>
          <cell r="U507" t="str">
            <v>7920</v>
          </cell>
          <cell r="V507" t="str">
            <v>ZGFT</v>
          </cell>
          <cell r="W507">
            <v>45748</v>
          </cell>
          <cell r="X507">
            <v>0.11</v>
          </cell>
          <cell r="Y507">
            <v>51.803733300000005</v>
          </cell>
        </row>
        <row r="508">
          <cell r="A508" t="str">
            <v>96801-001520A000</v>
          </cell>
          <cell r="B508" t="str">
            <v>FG,Alta-AP6-Pro_NA,Packing PCBA for VN</v>
          </cell>
          <cell r="C508" t="str">
            <v>429B</v>
          </cell>
          <cell r="D508" t="str">
            <v>N14</v>
          </cell>
          <cell r="E508" t="str">
            <v/>
          </cell>
          <cell r="F508" t="str">
            <v>ZGFT</v>
          </cell>
          <cell r="G508" t="str">
            <v>OCS  96801</v>
          </cell>
          <cell r="H508">
            <v>0</v>
          </cell>
          <cell r="I508">
            <v>1000</v>
          </cell>
          <cell r="J508">
            <v>0</v>
          </cell>
          <cell r="K508">
            <v>46670.03</v>
          </cell>
          <cell r="L508">
            <v>46670.03</v>
          </cell>
          <cell r="M508">
            <v>0</v>
          </cell>
          <cell r="N508">
            <v>0</v>
          </cell>
          <cell r="O508">
            <v>0</v>
          </cell>
          <cell r="P508" t="str">
            <v/>
          </cell>
          <cell r="Q508" t="str">
            <v>96801</v>
          </cell>
          <cell r="R508" t="str">
            <v/>
          </cell>
          <cell r="S508" t="str">
            <v/>
          </cell>
          <cell r="T508" t="str">
            <v/>
          </cell>
          <cell r="U508" t="str">
            <v>7920</v>
          </cell>
          <cell r="V508" t="str">
            <v>ZGFT</v>
          </cell>
          <cell r="W508">
            <v>45748</v>
          </cell>
          <cell r="X508">
            <v>0.11</v>
          </cell>
          <cell r="Y508">
            <v>51.803733300000005</v>
          </cell>
        </row>
        <row r="509">
          <cell r="A509" t="str">
            <v>96801-001530A000</v>
          </cell>
          <cell r="B509" t="str">
            <v>FG,Alta-AP6-Pro_NA,Packing PCBA from</v>
          </cell>
          <cell r="C509" t="str">
            <v>429A</v>
          </cell>
          <cell r="D509" t="str">
            <v>N14</v>
          </cell>
          <cell r="E509" t="str">
            <v/>
          </cell>
          <cell r="F509" t="str">
            <v>ZGFT</v>
          </cell>
          <cell r="G509" t="str">
            <v>OCS  96801</v>
          </cell>
          <cell r="H509">
            <v>0</v>
          </cell>
          <cell r="I509">
            <v>1000</v>
          </cell>
          <cell r="J509">
            <v>62834.5</v>
          </cell>
          <cell r="K509">
            <v>64164.3</v>
          </cell>
          <cell r="L509">
            <v>63829.23</v>
          </cell>
          <cell r="M509">
            <v>0</v>
          </cell>
          <cell r="N509">
            <v>0</v>
          </cell>
          <cell r="O509">
            <v>0</v>
          </cell>
          <cell r="P509" t="str">
            <v/>
          </cell>
          <cell r="Q509" t="str">
            <v>96801</v>
          </cell>
          <cell r="R509" t="str">
            <v/>
          </cell>
          <cell r="S509" t="str">
            <v/>
          </cell>
          <cell r="T509" t="str">
            <v/>
          </cell>
          <cell r="U509" t="str">
            <v>7920</v>
          </cell>
          <cell r="V509" t="str">
            <v>ZGFT</v>
          </cell>
          <cell r="W509">
            <v>45748</v>
          </cell>
          <cell r="X509">
            <v>0.11</v>
          </cell>
          <cell r="Y509">
            <v>70.850445300000004</v>
          </cell>
        </row>
        <row r="510">
          <cell r="A510" t="str">
            <v>96801-001530A000</v>
          </cell>
          <cell r="B510" t="str">
            <v>FG,Alta-AP6-Pro_NA,Packing PCBA from</v>
          </cell>
          <cell r="C510" t="str">
            <v>429B</v>
          </cell>
          <cell r="D510" t="str">
            <v>N14</v>
          </cell>
          <cell r="E510" t="str">
            <v/>
          </cell>
          <cell r="F510" t="str">
            <v>ZGFT</v>
          </cell>
          <cell r="G510" t="str">
            <v>OCS  96801</v>
          </cell>
          <cell r="H510">
            <v>0</v>
          </cell>
          <cell r="I510">
            <v>1000</v>
          </cell>
          <cell r="J510">
            <v>62834.5</v>
          </cell>
          <cell r="K510">
            <v>64210.3</v>
          </cell>
          <cell r="L510">
            <v>63875.23</v>
          </cell>
          <cell r="M510">
            <v>0</v>
          </cell>
          <cell r="N510">
            <v>0</v>
          </cell>
          <cell r="O510">
            <v>0</v>
          </cell>
          <cell r="P510" t="str">
            <v/>
          </cell>
          <cell r="Q510" t="str">
            <v>96801</v>
          </cell>
          <cell r="R510" t="str">
            <v/>
          </cell>
          <cell r="S510" t="str">
            <v/>
          </cell>
          <cell r="T510" t="str">
            <v/>
          </cell>
          <cell r="U510" t="str">
            <v>7920</v>
          </cell>
          <cell r="V510" t="str">
            <v>ZGFT</v>
          </cell>
          <cell r="W510">
            <v>45748</v>
          </cell>
          <cell r="X510">
            <v>0.11</v>
          </cell>
          <cell r="Y510">
            <v>70.901505300000011</v>
          </cell>
        </row>
        <row r="511">
          <cell r="A511" t="str">
            <v>96801-001540A000</v>
          </cell>
          <cell r="B511" t="str">
            <v>FG,Alta-AP6_NA,Packing ASSY,AP6 (LOVN)</v>
          </cell>
          <cell r="C511" t="str">
            <v>429A</v>
          </cell>
          <cell r="D511" t="str">
            <v>N14</v>
          </cell>
          <cell r="E511" t="str">
            <v/>
          </cell>
          <cell r="F511" t="str">
            <v>ZGFT</v>
          </cell>
          <cell r="G511" t="str">
            <v>OCS  96801</v>
          </cell>
          <cell r="H511">
            <v>0</v>
          </cell>
          <cell r="I511">
            <v>1000</v>
          </cell>
          <cell r="J511">
            <v>45671.85</v>
          </cell>
          <cell r="K511">
            <v>45251.08</v>
          </cell>
          <cell r="L511">
            <v>44685.14</v>
          </cell>
          <cell r="M511">
            <v>0</v>
          </cell>
          <cell r="N511">
            <v>22431.94</v>
          </cell>
          <cell r="O511">
            <v>502</v>
          </cell>
          <cell r="P511" t="str">
            <v/>
          </cell>
          <cell r="Q511" t="str">
            <v>96801</v>
          </cell>
          <cell r="R511" t="str">
            <v/>
          </cell>
          <cell r="S511" t="str">
            <v/>
          </cell>
          <cell r="T511" t="str">
            <v/>
          </cell>
          <cell r="U511" t="str">
            <v>7920</v>
          </cell>
          <cell r="V511" t="str">
            <v>ZGFT</v>
          </cell>
          <cell r="W511">
            <v>45748</v>
          </cell>
          <cell r="X511">
            <v>0.11</v>
          </cell>
          <cell r="Y511">
            <v>49.600505400000003</v>
          </cell>
        </row>
        <row r="512">
          <cell r="A512" t="str">
            <v>96801-001540A000</v>
          </cell>
          <cell r="B512" t="str">
            <v>FG,Alta-AP6_NA,Packing ASSY,AP6 (LOVN)</v>
          </cell>
          <cell r="C512" t="str">
            <v>429B</v>
          </cell>
          <cell r="D512" t="str">
            <v>N14</v>
          </cell>
          <cell r="E512" t="str">
            <v/>
          </cell>
          <cell r="F512" t="str">
            <v>ZGFT</v>
          </cell>
          <cell r="G512" t="str">
            <v>OCS  96801</v>
          </cell>
          <cell r="H512">
            <v>0</v>
          </cell>
          <cell r="I512">
            <v>1000</v>
          </cell>
          <cell r="J512">
            <v>45671.87</v>
          </cell>
          <cell r="K512">
            <v>44938.42</v>
          </cell>
          <cell r="L512">
            <v>44406.48</v>
          </cell>
          <cell r="M512">
            <v>0</v>
          </cell>
          <cell r="N512">
            <v>0</v>
          </cell>
          <cell r="O512">
            <v>0</v>
          </cell>
          <cell r="P512" t="str">
            <v/>
          </cell>
          <cell r="Q512" t="str">
            <v>96801</v>
          </cell>
          <cell r="R512" t="str">
            <v/>
          </cell>
          <cell r="S512" t="str">
            <v/>
          </cell>
          <cell r="T512" t="str">
            <v/>
          </cell>
          <cell r="U512" t="str">
            <v>7920</v>
          </cell>
          <cell r="V512" t="str">
            <v>ZGFT</v>
          </cell>
          <cell r="W512">
            <v>45748</v>
          </cell>
          <cell r="X512">
            <v>0.11</v>
          </cell>
          <cell r="Y512">
            <v>49.291192800000005</v>
          </cell>
        </row>
        <row r="513">
          <cell r="A513" t="str">
            <v>96801-001550A000</v>
          </cell>
          <cell r="B513" t="str">
            <v>FG,WPUBU6+_NA,Packing ASSY FCC (U6+) 600</v>
          </cell>
          <cell r="C513" t="str">
            <v>429A</v>
          </cell>
          <cell r="D513" t="str">
            <v>N10</v>
          </cell>
          <cell r="E513" t="str">
            <v/>
          </cell>
          <cell r="F513" t="str">
            <v>ZGFT</v>
          </cell>
          <cell r="G513" t="str">
            <v>OCS  96801</v>
          </cell>
          <cell r="H513">
            <v>0</v>
          </cell>
          <cell r="I513">
            <v>1000</v>
          </cell>
          <cell r="J513">
            <v>40533.33</v>
          </cell>
          <cell r="K513">
            <v>33325.97</v>
          </cell>
          <cell r="L513">
            <v>33342.86</v>
          </cell>
          <cell r="M513">
            <v>0</v>
          </cell>
          <cell r="N513">
            <v>0</v>
          </cell>
          <cell r="O513">
            <v>0</v>
          </cell>
          <cell r="P513" t="str">
            <v/>
          </cell>
          <cell r="Q513" t="str">
            <v>96801</v>
          </cell>
          <cell r="R513" t="str">
            <v/>
          </cell>
          <cell r="S513" t="str">
            <v/>
          </cell>
          <cell r="T513" t="str">
            <v/>
          </cell>
          <cell r="U513" t="str">
            <v>7920</v>
          </cell>
          <cell r="V513" t="str">
            <v>ZGFT</v>
          </cell>
          <cell r="W513">
            <v>45748</v>
          </cell>
          <cell r="X513">
            <v>0.11</v>
          </cell>
          <cell r="Y513">
            <v>37.010574600000005</v>
          </cell>
        </row>
        <row r="514">
          <cell r="A514" t="str">
            <v>96801-001550A000</v>
          </cell>
          <cell r="B514" t="str">
            <v>FG,WPUBU6+_NA,Packing ASSY FCC (U6+) 600</v>
          </cell>
          <cell r="C514" t="str">
            <v>429B</v>
          </cell>
          <cell r="D514" t="str">
            <v>N10</v>
          </cell>
          <cell r="E514" t="str">
            <v/>
          </cell>
          <cell r="F514" t="str">
            <v>ZGFT</v>
          </cell>
          <cell r="G514" t="str">
            <v>OCS  96801</v>
          </cell>
          <cell r="H514">
            <v>0</v>
          </cell>
          <cell r="I514">
            <v>1000</v>
          </cell>
          <cell r="J514">
            <v>40533.33</v>
          </cell>
          <cell r="K514">
            <v>33292.129999999997</v>
          </cell>
          <cell r="L514">
            <v>33435.89</v>
          </cell>
          <cell r="M514">
            <v>0</v>
          </cell>
          <cell r="N514">
            <v>0</v>
          </cell>
          <cell r="O514">
            <v>0</v>
          </cell>
          <cell r="P514" t="str">
            <v/>
          </cell>
          <cell r="Q514" t="str">
            <v>96801</v>
          </cell>
          <cell r="R514" t="str">
            <v/>
          </cell>
          <cell r="S514" t="str">
            <v/>
          </cell>
          <cell r="T514" t="str">
            <v/>
          </cell>
          <cell r="U514" t="str">
            <v>7920</v>
          </cell>
          <cell r="V514" t="str">
            <v>ZGFT</v>
          </cell>
          <cell r="W514">
            <v>45748</v>
          </cell>
          <cell r="X514">
            <v>0.11</v>
          </cell>
          <cell r="Y514">
            <v>37.113837900000007</v>
          </cell>
        </row>
        <row r="515">
          <cell r="A515" t="str">
            <v>96801-001560A000</v>
          </cell>
          <cell r="B515" t="str">
            <v>FG,WPUBU6+_NA,Packing ASSY (U6+-US) 600</v>
          </cell>
          <cell r="C515" t="str">
            <v>429A</v>
          </cell>
          <cell r="D515" t="str">
            <v>N10</v>
          </cell>
          <cell r="E515" t="str">
            <v/>
          </cell>
          <cell r="F515" t="str">
            <v>ZGFT</v>
          </cell>
          <cell r="G515" t="str">
            <v>OCS  96801</v>
          </cell>
          <cell r="H515">
            <v>0</v>
          </cell>
          <cell r="I515">
            <v>1000</v>
          </cell>
          <cell r="J515">
            <v>40010</v>
          </cell>
          <cell r="K515">
            <v>33181.85</v>
          </cell>
          <cell r="L515">
            <v>33198.69</v>
          </cell>
          <cell r="M515">
            <v>0</v>
          </cell>
          <cell r="N515">
            <v>0</v>
          </cell>
          <cell r="O515">
            <v>0</v>
          </cell>
          <cell r="P515" t="str">
            <v/>
          </cell>
          <cell r="Q515" t="str">
            <v>96801</v>
          </cell>
          <cell r="R515" t="str">
            <v/>
          </cell>
          <cell r="S515" t="str">
            <v/>
          </cell>
          <cell r="T515" t="str">
            <v/>
          </cell>
          <cell r="U515" t="str">
            <v>7920</v>
          </cell>
          <cell r="V515" t="str">
            <v>ZGFT</v>
          </cell>
          <cell r="W515">
            <v>45748</v>
          </cell>
          <cell r="X515">
            <v>0.11</v>
          </cell>
          <cell r="Y515">
            <v>36.8505459</v>
          </cell>
        </row>
        <row r="516">
          <cell r="A516" t="str">
            <v>96801-001560A000</v>
          </cell>
          <cell r="B516" t="str">
            <v>FG,WPUBU6+_NA,Packing ASSY (U6+-US) 600</v>
          </cell>
          <cell r="C516" t="str">
            <v>429B</v>
          </cell>
          <cell r="D516" t="str">
            <v>N10</v>
          </cell>
          <cell r="E516" t="str">
            <v/>
          </cell>
          <cell r="F516" t="str">
            <v>ZGFT</v>
          </cell>
          <cell r="G516" t="str">
            <v>OCS  96801</v>
          </cell>
          <cell r="H516">
            <v>0</v>
          </cell>
          <cell r="I516">
            <v>1000</v>
          </cell>
          <cell r="J516">
            <v>40010</v>
          </cell>
          <cell r="K516">
            <v>33145.730000000003</v>
          </cell>
          <cell r="L516">
            <v>33289.440000000002</v>
          </cell>
          <cell r="M516">
            <v>0</v>
          </cell>
          <cell r="N516">
            <v>0</v>
          </cell>
          <cell r="O516">
            <v>0</v>
          </cell>
          <cell r="P516" t="str">
            <v/>
          </cell>
          <cell r="Q516" t="str">
            <v>96801</v>
          </cell>
          <cell r="R516" t="str">
            <v/>
          </cell>
          <cell r="S516" t="str">
            <v/>
          </cell>
          <cell r="T516" t="str">
            <v/>
          </cell>
          <cell r="U516" t="str">
            <v>7920</v>
          </cell>
          <cell r="V516" t="str">
            <v>ZGFT</v>
          </cell>
          <cell r="W516">
            <v>45748</v>
          </cell>
          <cell r="X516">
            <v>0.11</v>
          </cell>
          <cell r="Y516">
            <v>36.9512784</v>
          </cell>
        </row>
        <row r="517">
          <cell r="A517" t="str">
            <v>96801-001570A000</v>
          </cell>
          <cell r="B517" t="str">
            <v>FG,WPUBWave-AP_NA,Packing (Wave-AP) 600</v>
          </cell>
          <cell r="C517" t="str">
            <v>429A</v>
          </cell>
          <cell r="D517" t="str">
            <v>N10</v>
          </cell>
          <cell r="E517" t="str">
            <v/>
          </cell>
          <cell r="F517" t="str">
            <v>ZGFT</v>
          </cell>
          <cell r="G517" t="str">
            <v>OCS  96801</v>
          </cell>
          <cell r="H517">
            <v>0</v>
          </cell>
          <cell r="I517">
            <v>1000</v>
          </cell>
          <cell r="J517">
            <v>184284.47</v>
          </cell>
          <cell r="K517">
            <v>171828.13</v>
          </cell>
          <cell r="L517">
            <v>178973.63</v>
          </cell>
          <cell r="M517">
            <v>0</v>
          </cell>
          <cell r="N517">
            <v>6801</v>
          </cell>
          <cell r="O517">
            <v>38</v>
          </cell>
          <cell r="P517" t="str">
            <v/>
          </cell>
          <cell r="Q517" t="str">
            <v>96801</v>
          </cell>
          <cell r="R517" t="str">
            <v/>
          </cell>
          <cell r="S517" t="str">
            <v/>
          </cell>
          <cell r="T517" t="str">
            <v/>
          </cell>
          <cell r="U517" t="str">
            <v>7920</v>
          </cell>
          <cell r="V517" t="str">
            <v>ZGFT</v>
          </cell>
          <cell r="W517">
            <v>45748</v>
          </cell>
          <cell r="X517">
            <v>0.11</v>
          </cell>
          <cell r="Y517">
            <v>198.66072930000004</v>
          </cell>
        </row>
        <row r="518">
          <cell r="A518" t="str">
            <v>96801-001570A000</v>
          </cell>
          <cell r="B518" t="str">
            <v>FG,WPUBWave-AP_NA,Packing (Wave-AP) 600</v>
          </cell>
          <cell r="C518" t="str">
            <v>429B</v>
          </cell>
          <cell r="D518" t="str">
            <v>N10</v>
          </cell>
          <cell r="E518" t="str">
            <v/>
          </cell>
          <cell r="F518" t="str">
            <v>ZGFT</v>
          </cell>
          <cell r="G518" t="str">
            <v>OCS  96801</v>
          </cell>
          <cell r="H518">
            <v>0</v>
          </cell>
          <cell r="I518">
            <v>1000</v>
          </cell>
          <cell r="J518">
            <v>186377.53</v>
          </cell>
          <cell r="K518">
            <v>173698.46</v>
          </cell>
          <cell r="L518">
            <v>174078.8</v>
          </cell>
          <cell r="M518">
            <v>0</v>
          </cell>
          <cell r="N518">
            <v>0</v>
          </cell>
          <cell r="O518">
            <v>0</v>
          </cell>
          <cell r="P518" t="str">
            <v/>
          </cell>
          <cell r="Q518" t="str">
            <v>96801</v>
          </cell>
          <cell r="R518" t="str">
            <v/>
          </cell>
          <cell r="S518" t="str">
            <v/>
          </cell>
          <cell r="T518" t="str">
            <v/>
          </cell>
          <cell r="U518" t="str">
            <v>7920</v>
          </cell>
          <cell r="V518" t="str">
            <v>ZGFT</v>
          </cell>
          <cell r="W518">
            <v>45748</v>
          </cell>
          <cell r="X518">
            <v>0.11</v>
          </cell>
          <cell r="Y518">
            <v>193.22746800000002</v>
          </cell>
        </row>
        <row r="519">
          <cell r="A519" t="str">
            <v>96801-001580A000</v>
          </cell>
          <cell r="B519" t="str">
            <v>FG,WPUBU6+_NA,Packing (U6+-US) 600-03063</v>
          </cell>
          <cell r="C519" t="str">
            <v>429A</v>
          </cell>
          <cell r="D519" t="str">
            <v>N10</v>
          </cell>
          <cell r="E519" t="str">
            <v/>
          </cell>
          <cell r="F519" t="str">
            <v>ZGFT</v>
          </cell>
          <cell r="G519" t="str">
            <v>OCS  96801</v>
          </cell>
          <cell r="H519">
            <v>0</v>
          </cell>
          <cell r="I519">
            <v>1000</v>
          </cell>
          <cell r="J519">
            <v>51322.86</v>
          </cell>
          <cell r="K519">
            <v>33178.85</v>
          </cell>
          <cell r="L519">
            <v>33621.019999999997</v>
          </cell>
          <cell r="M519">
            <v>0</v>
          </cell>
          <cell r="N519">
            <v>470.69</v>
          </cell>
          <cell r="O519">
            <v>14</v>
          </cell>
          <cell r="P519" t="str">
            <v/>
          </cell>
          <cell r="Q519" t="str">
            <v>96801</v>
          </cell>
          <cell r="R519" t="str">
            <v/>
          </cell>
          <cell r="S519" t="str">
            <v/>
          </cell>
          <cell r="T519" t="str">
            <v/>
          </cell>
          <cell r="U519" t="str">
            <v>7920</v>
          </cell>
          <cell r="V519" t="str">
            <v>ZGFT</v>
          </cell>
          <cell r="W519">
            <v>45748</v>
          </cell>
          <cell r="X519">
            <v>0.11</v>
          </cell>
          <cell r="Y519">
            <v>37.319332199999998</v>
          </cell>
        </row>
        <row r="520">
          <cell r="A520" t="str">
            <v>96801-001580A000</v>
          </cell>
          <cell r="B520" t="str">
            <v>FG,WPUBU6+_NA,Packing (U6+-US) 600-03063</v>
          </cell>
          <cell r="C520" t="str">
            <v>429B</v>
          </cell>
          <cell r="D520" t="str">
            <v>N10</v>
          </cell>
          <cell r="E520" t="str">
            <v/>
          </cell>
          <cell r="F520" t="str">
            <v>ZGFT</v>
          </cell>
          <cell r="G520" t="str">
            <v>OCS  96801</v>
          </cell>
          <cell r="H520">
            <v>0</v>
          </cell>
          <cell r="I520">
            <v>1000</v>
          </cell>
          <cell r="J520">
            <v>37764.300000000003</v>
          </cell>
          <cell r="K520">
            <v>33493.69</v>
          </cell>
          <cell r="L520">
            <v>33771.22</v>
          </cell>
          <cell r="M520">
            <v>0</v>
          </cell>
          <cell r="N520">
            <v>0</v>
          </cell>
          <cell r="O520">
            <v>0</v>
          </cell>
          <cell r="P520" t="str">
            <v/>
          </cell>
          <cell r="Q520" t="str">
            <v>96801</v>
          </cell>
          <cell r="R520" t="str">
            <v/>
          </cell>
          <cell r="S520" t="str">
            <v/>
          </cell>
          <cell r="T520" t="str">
            <v/>
          </cell>
          <cell r="U520" t="str">
            <v>7920</v>
          </cell>
          <cell r="V520" t="str">
            <v>ZGFT</v>
          </cell>
          <cell r="W520">
            <v>45748</v>
          </cell>
          <cell r="X520">
            <v>0.11</v>
          </cell>
          <cell r="Y520">
            <v>37.486054200000005</v>
          </cell>
        </row>
        <row r="521">
          <cell r="A521" t="str">
            <v>96801-001600A000</v>
          </cell>
          <cell r="B521" t="str">
            <v>FG,WPUBWave-AP_NA,Packing (Wave-AP-EU)</v>
          </cell>
          <cell r="C521" t="str">
            <v>429A</v>
          </cell>
          <cell r="D521" t="str">
            <v>N10</v>
          </cell>
          <cell r="E521" t="str">
            <v/>
          </cell>
          <cell r="F521" t="str">
            <v>ZGFT</v>
          </cell>
          <cell r="G521" t="str">
            <v>OCS  96801</v>
          </cell>
          <cell r="H521">
            <v>0</v>
          </cell>
          <cell r="I521">
            <v>1000</v>
          </cell>
          <cell r="J521">
            <v>0</v>
          </cell>
          <cell r="K521">
            <v>171828.13</v>
          </cell>
          <cell r="L521">
            <v>173083.28</v>
          </cell>
          <cell r="M521">
            <v>0</v>
          </cell>
          <cell r="N521">
            <v>0</v>
          </cell>
          <cell r="O521">
            <v>0</v>
          </cell>
          <cell r="P521" t="str">
            <v/>
          </cell>
          <cell r="Q521" t="str">
            <v>96801</v>
          </cell>
          <cell r="R521" t="str">
            <v/>
          </cell>
          <cell r="S521" t="str">
            <v/>
          </cell>
          <cell r="T521" t="str">
            <v/>
          </cell>
          <cell r="U521" t="str">
            <v>7920</v>
          </cell>
          <cell r="V521" t="str">
            <v>ZGFT</v>
          </cell>
          <cell r="W521">
            <v>45748</v>
          </cell>
          <cell r="X521">
            <v>0.11</v>
          </cell>
          <cell r="Y521">
            <v>192.12244080000002</v>
          </cell>
        </row>
        <row r="522">
          <cell r="A522" t="str">
            <v>96801-001600A000</v>
          </cell>
          <cell r="B522" t="str">
            <v>FG,WPUBWave-AP_NA,Packing (Wave-AP-EU)</v>
          </cell>
          <cell r="C522" t="str">
            <v>429B</v>
          </cell>
          <cell r="D522" t="str">
            <v>N10</v>
          </cell>
          <cell r="E522" t="str">
            <v/>
          </cell>
          <cell r="F522" t="str">
            <v>ZGFT</v>
          </cell>
          <cell r="G522" t="str">
            <v>OCS  96801</v>
          </cell>
          <cell r="H522">
            <v>0</v>
          </cell>
          <cell r="I522">
            <v>1000</v>
          </cell>
          <cell r="J522">
            <v>0</v>
          </cell>
          <cell r="K522">
            <v>178002.24</v>
          </cell>
          <cell r="L522">
            <v>179970.3</v>
          </cell>
          <cell r="M522">
            <v>0</v>
          </cell>
          <cell r="N522">
            <v>0</v>
          </cell>
          <cell r="O522">
            <v>0</v>
          </cell>
          <cell r="P522" t="str">
            <v/>
          </cell>
          <cell r="Q522" t="str">
            <v>96801</v>
          </cell>
          <cell r="R522" t="str">
            <v/>
          </cell>
          <cell r="S522" t="str">
            <v/>
          </cell>
          <cell r="T522" t="str">
            <v/>
          </cell>
          <cell r="U522" t="str">
            <v>7920</v>
          </cell>
          <cell r="V522" t="str">
            <v>ZGFT</v>
          </cell>
          <cell r="W522">
            <v>45748</v>
          </cell>
          <cell r="X522">
            <v>0.11</v>
          </cell>
          <cell r="Y522">
            <v>199.767033</v>
          </cell>
        </row>
        <row r="523">
          <cell r="A523" t="str">
            <v>96801-001610A000</v>
          </cell>
          <cell r="B523" t="str">
            <v>FG,WPUBU6+_NA,Packing ASSY FCC (U6+) new</v>
          </cell>
          <cell r="C523" t="str">
            <v>429A</v>
          </cell>
          <cell r="D523" t="str">
            <v>N10</v>
          </cell>
          <cell r="E523" t="str">
            <v/>
          </cell>
          <cell r="F523" t="str">
            <v>ZGFT</v>
          </cell>
          <cell r="G523" t="str">
            <v>OCS  96801</v>
          </cell>
          <cell r="H523">
            <v>0</v>
          </cell>
          <cell r="I523">
            <v>1000</v>
          </cell>
          <cell r="J523">
            <v>39350.51</v>
          </cell>
          <cell r="K523">
            <v>34245.440000000002</v>
          </cell>
          <cell r="L523">
            <v>33779.9</v>
          </cell>
          <cell r="M523">
            <v>0</v>
          </cell>
          <cell r="N523">
            <v>2634.83</v>
          </cell>
          <cell r="O523">
            <v>78</v>
          </cell>
          <cell r="P523" t="str">
            <v/>
          </cell>
          <cell r="Q523" t="str">
            <v>96801</v>
          </cell>
          <cell r="R523" t="str">
            <v/>
          </cell>
          <cell r="S523" t="str">
            <v/>
          </cell>
          <cell r="T523" t="str">
            <v/>
          </cell>
          <cell r="U523" t="str">
            <v>7920</v>
          </cell>
          <cell r="V523" t="str">
            <v>ZGFT</v>
          </cell>
          <cell r="W523">
            <v>45748</v>
          </cell>
          <cell r="X523">
            <v>0.11</v>
          </cell>
          <cell r="Y523">
            <v>37.495689000000006</v>
          </cell>
        </row>
        <row r="524">
          <cell r="A524" t="str">
            <v>96801-001610A000</v>
          </cell>
          <cell r="B524" t="str">
            <v>FG,WPUBU6+_NA,Packing ASSY FCC (U6+) new</v>
          </cell>
          <cell r="C524" t="str">
            <v>429B</v>
          </cell>
          <cell r="D524" t="str">
            <v>N10</v>
          </cell>
          <cell r="E524" t="str">
            <v/>
          </cell>
          <cell r="F524" t="str">
            <v>ZGFT</v>
          </cell>
          <cell r="G524" t="str">
            <v>OCS  96801</v>
          </cell>
          <cell r="H524">
            <v>0</v>
          </cell>
          <cell r="I524">
            <v>1000</v>
          </cell>
          <cell r="J524">
            <v>36953.56</v>
          </cell>
          <cell r="K524">
            <v>33303.839999999997</v>
          </cell>
          <cell r="L524">
            <v>33444.03</v>
          </cell>
          <cell r="M524">
            <v>0</v>
          </cell>
          <cell r="N524">
            <v>0</v>
          </cell>
          <cell r="O524">
            <v>0</v>
          </cell>
          <cell r="P524" t="str">
            <v/>
          </cell>
          <cell r="Q524" t="str">
            <v>96801</v>
          </cell>
          <cell r="R524" t="str">
            <v/>
          </cell>
          <cell r="S524" t="str">
            <v/>
          </cell>
          <cell r="T524" t="str">
            <v/>
          </cell>
          <cell r="U524" t="str">
            <v>7920</v>
          </cell>
          <cell r="V524" t="str">
            <v>ZGFT</v>
          </cell>
          <cell r="W524">
            <v>45748</v>
          </cell>
          <cell r="X524">
            <v>0.11</v>
          </cell>
          <cell r="Y524">
            <v>37.122873300000002</v>
          </cell>
        </row>
        <row r="525">
          <cell r="A525" t="str">
            <v>96801-001690A000</v>
          </cell>
          <cell r="B525" t="str">
            <v>FG,WPX9924-CN_NA,SnowLeopard XV2-2T0</v>
          </cell>
          <cell r="C525" t="str">
            <v>429A</v>
          </cell>
          <cell r="D525" t="str">
            <v>N14</v>
          </cell>
          <cell r="E525" t="str">
            <v/>
          </cell>
          <cell r="F525" t="str">
            <v>ZGFT</v>
          </cell>
          <cell r="G525" t="str">
            <v>OCS  96801</v>
          </cell>
          <cell r="H525">
            <v>0</v>
          </cell>
          <cell r="I525">
            <v>1000</v>
          </cell>
          <cell r="J525">
            <v>153740</v>
          </cell>
          <cell r="K525">
            <v>101750.62</v>
          </cell>
          <cell r="L525">
            <v>95324.64</v>
          </cell>
          <cell r="M525">
            <v>0</v>
          </cell>
          <cell r="N525">
            <v>95.32</v>
          </cell>
          <cell r="O525">
            <v>1</v>
          </cell>
          <cell r="P525" t="str">
            <v/>
          </cell>
          <cell r="Q525" t="str">
            <v>96801</v>
          </cell>
          <cell r="R525" t="str">
            <v/>
          </cell>
          <cell r="S525" t="str">
            <v/>
          </cell>
          <cell r="T525" t="str">
            <v/>
          </cell>
          <cell r="U525" t="str">
            <v>7920</v>
          </cell>
          <cell r="V525" t="str">
            <v>ZGFT</v>
          </cell>
          <cell r="W525">
            <v>45748</v>
          </cell>
          <cell r="X525">
            <v>0.11</v>
          </cell>
          <cell r="Y525">
            <v>105.81035040000002</v>
          </cell>
        </row>
        <row r="526">
          <cell r="A526" t="str">
            <v>96801-001690A000</v>
          </cell>
          <cell r="B526" t="str">
            <v>FG,WPX9924-CN_NA,SnowLeopard XV2-2T0</v>
          </cell>
          <cell r="C526" t="str">
            <v>429B</v>
          </cell>
          <cell r="D526" t="str">
            <v>N14</v>
          </cell>
          <cell r="E526" t="str">
            <v/>
          </cell>
          <cell r="F526" t="str">
            <v>ZGFT</v>
          </cell>
          <cell r="G526" t="str">
            <v>OCS  96801</v>
          </cell>
          <cell r="H526">
            <v>0</v>
          </cell>
          <cell r="I526">
            <v>1000</v>
          </cell>
          <cell r="J526">
            <v>113171.75</v>
          </cell>
          <cell r="K526">
            <v>115871.84</v>
          </cell>
          <cell r="L526">
            <v>112962.89</v>
          </cell>
          <cell r="M526">
            <v>0</v>
          </cell>
          <cell r="N526">
            <v>0</v>
          </cell>
          <cell r="O526">
            <v>0</v>
          </cell>
          <cell r="P526" t="str">
            <v/>
          </cell>
          <cell r="Q526" t="str">
            <v>96801</v>
          </cell>
          <cell r="R526" t="str">
            <v/>
          </cell>
          <cell r="S526" t="str">
            <v/>
          </cell>
          <cell r="T526" t="str">
            <v/>
          </cell>
          <cell r="U526" t="str">
            <v>7920</v>
          </cell>
          <cell r="V526" t="str">
            <v>ZGFT</v>
          </cell>
          <cell r="W526">
            <v>45748</v>
          </cell>
          <cell r="X526">
            <v>0.11</v>
          </cell>
          <cell r="Y526">
            <v>125.38880790000002</v>
          </cell>
        </row>
        <row r="527">
          <cell r="A527" t="str">
            <v>96801-001700A000</v>
          </cell>
          <cell r="B527" t="str">
            <v>FG,WPX9924S-CN_NA,SnowLeopard_120deg XV2</v>
          </cell>
          <cell r="C527" t="str">
            <v>429A</v>
          </cell>
          <cell r="D527" t="str">
            <v>N14</v>
          </cell>
          <cell r="E527" t="str">
            <v/>
          </cell>
          <cell r="F527" t="str">
            <v>ZGFT</v>
          </cell>
          <cell r="G527" t="str">
            <v>OCS  96801</v>
          </cell>
          <cell r="H527">
            <v>0</v>
          </cell>
          <cell r="I527">
            <v>1000</v>
          </cell>
          <cell r="J527">
            <v>131149.35999999999</v>
          </cell>
          <cell r="K527">
            <v>127601.77</v>
          </cell>
          <cell r="L527">
            <v>118613.89</v>
          </cell>
          <cell r="M527">
            <v>0</v>
          </cell>
          <cell r="N527">
            <v>0</v>
          </cell>
          <cell r="O527">
            <v>0</v>
          </cell>
          <cell r="P527" t="str">
            <v/>
          </cell>
          <cell r="Q527" t="str">
            <v>96801</v>
          </cell>
          <cell r="R527" t="str">
            <v/>
          </cell>
          <cell r="S527" t="str">
            <v/>
          </cell>
          <cell r="T527" t="str">
            <v/>
          </cell>
          <cell r="U527" t="str">
            <v>7920</v>
          </cell>
          <cell r="V527" t="str">
            <v>ZGFT</v>
          </cell>
          <cell r="W527">
            <v>45748</v>
          </cell>
          <cell r="X527">
            <v>0.11</v>
          </cell>
          <cell r="Y527">
            <v>131.6614179</v>
          </cell>
        </row>
        <row r="528">
          <cell r="A528" t="str">
            <v>96801-001700A000</v>
          </cell>
          <cell r="B528" t="str">
            <v>FG,WPX9924S-CN_NA,SnowLeopard_120deg XV2</v>
          </cell>
          <cell r="C528" t="str">
            <v>429B</v>
          </cell>
          <cell r="D528" t="str">
            <v>N14</v>
          </cell>
          <cell r="E528" t="str">
            <v/>
          </cell>
          <cell r="F528" t="str">
            <v>ZGFT</v>
          </cell>
          <cell r="G528" t="str">
            <v>OCS  96801</v>
          </cell>
          <cell r="H528">
            <v>0</v>
          </cell>
          <cell r="I528">
            <v>1000</v>
          </cell>
          <cell r="J528">
            <v>131149.35999999999</v>
          </cell>
          <cell r="K528">
            <v>126417.4</v>
          </cell>
          <cell r="L528">
            <v>123508.45</v>
          </cell>
          <cell r="M528">
            <v>0</v>
          </cell>
          <cell r="N528">
            <v>0</v>
          </cell>
          <cell r="O528">
            <v>0</v>
          </cell>
          <cell r="P528" t="str">
            <v/>
          </cell>
          <cell r="Q528" t="str">
            <v>96801</v>
          </cell>
          <cell r="R528" t="str">
            <v/>
          </cell>
          <cell r="S528" t="str">
            <v/>
          </cell>
          <cell r="T528" t="str">
            <v/>
          </cell>
          <cell r="U528" t="str">
            <v>7920</v>
          </cell>
          <cell r="V528" t="str">
            <v>ZGFT</v>
          </cell>
          <cell r="W528">
            <v>45748</v>
          </cell>
          <cell r="X528">
            <v>0.11</v>
          </cell>
          <cell r="Y528">
            <v>137.0943795</v>
          </cell>
        </row>
        <row r="529">
          <cell r="A529" t="str">
            <v>96801-001710A000</v>
          </cell>
          <cell r="B529" t="str">
            <v>FG,WPUBWave-AP-Micro_NA,Packing ASSY</v>
          </cell>
          <cell r="C529" t="str">
            <v>429A</v>
          </cell>
          <cell r="D529" t="str">
            <v>N10</v>
          </cell>
          <cell r="E529" t="str">
            <v/>
          </cell>
          <cell r="F529" t="str">
            <v>ZGFT</v>
          </cell>
          <cell r="G529" t="str">
            <v>OCS  96801</v>
          </cell>
          <cell r="H529">
            <v>0</v>
          </cell>
          <cell r="I529">
            <v>1000</v>
          </cell>
          <cell r="J529">
            <v>153112.71</v>
          </cell>
          <cell r="K529">
            <v>154373.78</v>
          </cell>
          <cell r="L529">
            <v>151641.94</v>
          </cell>
          <cell r="M529">
            <v>0</v>
          </cell>
          <cell r="N529">
            <v>7278.82</v>
          </cell>
          <cell r="O529">
            <v>48</v>
          </cell>
          <cell r="P529" t="str">
            <v/>
          </cell>
          <cell r="Q529" t="str">
            <v>96801</v>
          </cell>
          <cell r="R529" t="str">
            <v/>
          </cell>
          <cell r="S529" t="str">
            <v/>
          </cell>
          <cell r="T529" t="str">
            <v/>
          </cell>
          <cell r="U529" t="str">
            <v>7920</v>
          </cell>
          <cell r="V529" t="str">
            <v>ZGFT</v>
          </cell>
          <cell r="W529">
            <v>45748</v>
          </cell>
          <cell r="X529">
            <v>0.11</v>
          </cell>
          <cell r="Y529">
            <v>168.32255340000003</v>
          </cell>
        </row>
        <row r="530">
          <cell r="A530" t="str">
            <v>96801-001710A000</v>
          </cell>
          <cell r="B530" t="str">
            <v>FG,WPUBWave-AP-Micro_NA,Packing ASSY</v>
          </cell>
          <cell r="C530" t="str">
            <v>429B</v>
          </cell>
          <cell r="D530" t="str">
            <v>N10</v>
          </cell>
          <cell r="E530" t="str">
            <v/>
          </cell>
          <cell r="F530" t="str">
            <v>ZGFT</v>
          </cell>
          <cell r="G530" t="str">
            <v>OCS  96801</v>
          </cell>
          <cell r="H530">
            <v>0</v>
          </cell>
          <cell r="I530">
            <v>1000</v>
          </cell>
          <cell r="J530">
            <v>0</v>
          </cell>
          <cell r="K530">
            <v>156144.85</v>
          </cell>
          <cell r="L530">
            <v>159769.34</v>
          </cell>
          <cell r="M530">
            <v>0</v>
          </cell>
          <cell r="N530">
            <v>0</v>
          </cell>
          <cell r="O530">
            <v>0</v>
          </cell>
          <cell r="P530" t="str">
            <v/>
          </cell>
          <cell r="Q530" t="str">
            <v>96801</v>
          </cell>
          <cell r="R530" t="str">
            <v/>
          </cell>
          <cell r="S530" t="str">
            <v/>
          </cell>
          <cell r="T530" t="str">
            <v/>
          </cell>
          <cell r="U530" t="str">
            <v>7920</v>
          </cell>
          <cell r="V530" t="str">
            <v>ZGFT</v>
          </cell>
          <cell r="W530">
            <v>45748</v>
          </cell>
          <cell r="X530">
            <v>0.11</v>
          </cell>
          <cell r="Y530">
            <v>177.34396740000003</v>
          </cell>
        </row>
        <row r="531">
          <cell r="A531" t="str">
            <v>96801-001720A000</v>
          </cell>
          <cell r="B531" t="str">
            <v>FG,WPUBWave-AP-Micro_NA,Packing ASSY</v>
          </cell>
          <cell r="C531" t="str">
            <v>429A</v>
          </cell>
          <cell r="D531" t="str">
            <v>N10</v>
          </cell>
          <cell r="E531" t="str">
            <v/>
          </cell>
          <cell r="F531" t="str">
            <v>ZGFT</v>
          </cell>
          <cell r="G531" t="str">
            <v>OCS  96801</v>
          </cell>
          <cell r="H531">
            <v>0</v>
          </cell>
          <cell r="I531">
            <v>1000</v>
          </cell>
          <cell r="J531">
            <v>152995.01999999999</v>
          </cell>
          <cell r="K531">
            <v>154184.19</v>
          </cell>
          <cell r="L531">
            <v>151453.19</v>
          </cell>
          <cell r="M531">
            <v>0</v>
          </cell>
          <cell r="N531">
            <v>132218.63</v>
          </cell>
          <cell r="O531">
            <v>873</v>
          </cell>
          <cell r="P531" t="str">
            <v/>
          </cell>
          <cell r="Q531" t="str">
            <v>96801</v>
          </cell>
          <cell r="R531" t="str">
            <v/>
          </cell>
          <cell r="S531" t="str">
            <v/>
          </cell>
          <cell r="T531" t="str">
            <v/>
          </cell>
          <cell r="U531" t="str">
            <v>7920</v>
          </cell>
          <cell r="V531" t="str">
            <v>ZGFT</v>
          </cell>
          <cell r="W531">
            <v>45748</v>
          </cell>
          <cell r="X531">
            <v>0.11</v>
          </cell>
          <cell r="Y531">
            <v>168.11304090000002</v>
          </cell>
        </row>
        <row r="532">
          <cell r="A532" t="str">
            <v>96801-001720A000</v>
          </cell>
          <cell r="B532" t="str">
            <v>FG,WPUBWave-AP-Micro_NA,Packing ASSY</v>
          </cell>
          <cell r="C532" t="str">
            <v>429B</v>
          </cell>
          <cell r="D532" t="str">
            <v>N10</v>
          </cell>
          <cell r="E532" t="str">
            <v/>
          </cell>
          <cell r="F532" t="str">
            <v>ZGFT</v>
          </cell>
          <cell r="G532" t="str">
            <v>OCS  96801</v>
          </cell>
          <cell r="H532">
            <v>0</v>
          </cell>
          <cell r="I532">
            <v>1000</v>
          </cell>
          <cell r="J532">
            <v>157907.81</v>
          </cell>
          <cell r="K532">
            <v>154862.48000000001</v>
          </cell>
          <cell r="L532">
            <v>158353.65</v>
          </cell>
          <cell r="M532">
            <v>0</v>
          </cell>
          <cell r="N532">
            <v>0</v>
          </cell>
          <cell r="O532">
            <v>0</v>
          </cell>
          <cell r="P532" t="str">
            <v/>
          </cell>
          <cell r="Q532" t="str">
            <v>96801</v>
          </cell>
          <cell r="R532" t="str">
            <v/>
          </cell>
          <cell r="S532" t="str">
            <v/>
          </cell>
          <cell r="T532" t="str">
            <v/>
          </cell>
          <cell r="U532" t="str">
            <v>7920</v>
          </cell>
          <cell r="V532" t="str">
            <v>ZGFT</v>
          </cell>
          <cell r="W532">
            <v>45748</v>
          </cell>
          <cell r="X532">
            <v>0.11</v>
          </cell>
          <cell r="Y532">
            <v>175.77255149999999</v>
          </cell>
        </row>
        <row r="533">
          <cell r="A533" t="str">
            <v>96801-001730A000</v>
          </cell>
          <cell r="B533" t="str">
            <v>FG,WPUBWave-AP-Micro_NA,Packing ASSY</v>
          </cell>
          <cell r="C533" t="str">
            <v>429A</v>
          </cell>
          <cell r="D533" t="str">
            <v>N10</v>
          </cell>
          <cell r="E533" t="str">
            <v/>
          </cell>
          <cell r="F533" t="str">
            <v>ZGFT</v>
          </cell>
          <cell r="G533" t="str">
            <v>OCS  96801</v>
          </cell>
          <cell r="H533">
            <v>0</v>
          </cell>
          <cell r="I533">
            <v>1000</v>
          </cell>
          <cell r="J533">
            <v>157215.9</v>
          </cell>
          <cell r="K533">
            <v>154408.71</v>
          </cell>
          <cell r="L533">
            <v>151676.87</v>
          </cell>
          <cell r="M533">
            <v>0</v>
          </cell>
          <cell r="N533">
            <v>179130.39</v>
          </cell>
          <cell r="O533">
            <v>1181</v>
          </cell>
          <cell r="P533" t="str">
            <v/>
          </cell>
          <cell r="Q533" t="str">
            <v>96801</v>
          </cell>
          <cell r="R533" t="str">
            <v/>
          </cell>
          <cell r="S533" t="str">
            <v/>
          </cell>
          <cell r="T533" t="str">
            <v/>
          </cell>
          <cell r="U533" t="str">
            <v>7920</v>
          </cell>
          <cell r="V533" t="str">
            <v>ZGFT</v>
          </cell>
          <cell r="W533">
            <v>45748</v>
          </cell>
          <cell r="X533">
            <v>0.11</v>
          </cell>
          <cell r="Y533">
            <v>168.36132570000004</v>
          </cell>
        </row>
        <row r="534">
          <cell r="A534" t="str">
            <v>96801-001730A000</v>
          </cell>
          <cell r="B534" t="str">
            <v>FG,WPUBWave-AP-Micro_NA,Packing ASSY</v>
          </cell>
          <cell r="C534" t="str">
            <v>429B</v>
          </cell>
          <cell r="D534" t="str">
            <v>N10</v>
          </cell>
          <cell r="E534" t="str">
            <v/>
          </cell>
          <cell r="F534" t="str">
            <v>ZGFT</v>
          </cell>
          <cell r="G534" t="str">
            <v>OCS  96801</v>
          </cell>
          <cell r="H534">
            <v>0</v>
          </cell>
          <cell r="I534">
            <v>1000</v>
          </cell>
          <cell r="J534">
            <v>158677.44</v>
          </cell>
          <cell r="K534">
            <v>156180.93</v>
          </cell>
          <cell r="L534">
            <v>159805.42000000001</v>
          </cell>
          <cell r="M534">
            <v>0</v>
          </cell>
          <cell r="N534">
            <v>0</v>
          </cell>
          <cell r="O534">
            <v>0</v>
          </cell>
          <cell r="P534" t="str">
            <v/>
          </cell>
          <cell r="Q534" t="str">
            <v>96801</v>
          </cell>
          <cell r="R534" t="str">
            <v/>
          </cell>
          <cell r="S534" t="str">
            <v/>
          </cell>
          <cell r="T534" t="str">
            <v/>
          </cell>
          <cell r="U534" t="str">
            <v>7920</v>
          </cell>
          <cell r="V534" t="str">
            <v>ZGFT</v>
          </cell>
          <cell r="W534">
            <v>45748</v>
          </cell>
          <cell r="X534">
            <v>0.11</v>
          </cell>
          <cell r="Y534">
            <v>177.38401620000005</v>
          </cell>
        </row>
        <row r="535">
          <cell r="A535" t="str">
            <v>96801-001740A000</v>
          </cell>
          <cell r="B535" t="str">
            <v>FG,WPUBUX_NA,Packing ASSY EU (UX-EU),600</v>
          </cell>
          <cell r="C535" t="str">
            <v>429A</v>
          </cell>
          <cell r="D535" t="str">
            <v>N10</v>
          </cell>
          <cell r="E535" t="str">
            <v/>
          </cell>
          <cell r="F535" t="str">
            <v>ZGFT</v>
          </cell>
          <cell r="G535" t="str">
            <v>OCS  96801</v>
          </cell>
          <cell r="H535">
            <v>0</v>
          </cell>
          <cell r="I535">
            <v>1000</v>
          </cell>
          <cell r="J535">
            <v>83370</v>
          </cell>
          <cell r="K535">
            <v>60643.86</v>
          </cell>
          <cell r="L535">
            <v>61047.44</v>
          </cell>
          <cell r="M535">
            <v>0</v>
          </cell>
          <cell r="N535">
            <v>0</v>
          </cell>
          <cell r="O535">
            <v>0</v>
          </cell>
          <cell r="P535" t="str">
            <v/>
          </cell>
          <cell r="Q535" t="str">
            <v>96801</v>
          </cell>
          <cell r="R535" t="str">
            <v/>
          </cell>
          <cell r="S535" t="str">
            <v/>
          </cell>
          <cell r="T535" t="str">
            <v/>
          </cell>
          <cell r="U535" t="str">
            <v>7920</v>
          </cell>
          <cell r="V535" t="str">
            <v>ZGFT</v>
          </cell>
          <cell r="W535">
            <v>45748</v>
          </cell>
          <cell r="X535">
            <v>0.11</v>
          </cell>
          <cell r="Y535">
            <v>67.762658400000007</v>
          </cell>
        </row>
        <row r="536">
          <cell r="A536" t="str">
            <v>96801-001750A000</v>
          </cell>
          <cell r="B536" t="str">
            <v>FG,WPUBUX_NA,Packing ASSY US (UX-US),600</v>
          </cell>
          <cell r="C536" t="str">
            <v>429A</v>
          </cell>
          <cell r="D536" t="str">
            <v>N10</v>
          </cell>
          <cell r="E536" t="str">
            <v/>
          </cell>
          <cell r="F536" t="str">
            <v>ZGFT</v>
          </cell>
          <cell r="G536" t="str">
            <v>OCS  96801</v>
          </cell>
          <cell r="H536">
            <v>0</v>
          </cell>
          <cell r="I536">
            <v>1000</v>
          </cell>
          <cell r="J536">
            <v>219410.77</v>
          </cell>
          <cell r="K536">
            <v>60393.25</v>
          </cell>
          <cell r="L536">
            <v>60796.84</v>
          </cell>
          <cell r="M536">
            <v>0</v>
          </cell>
          <cell r="N536">
            <v>0</v>
          </cell>
          <cell r="O536">
            <v>0</v>
          </cell>
          <cell r="P536" t="str">
            <v/>
          </cell>
          <cell r="Q536" t="str">
            <v>96801</v>
          </cell>
          <cell r="R536" t="str">
            <v/>
          </cell>
          <cell r="S536" t="str">
            <v/>
          </cell>
          <cell r="T536" t="str">
            <v/>
          </cell>
          <cell r="U536" t="str">
            <v>7920</v>
          </cell>
          <cell r="V536" t="str">
            <v>ZGFT</v>
          </cell>
          <cell r="W536">
            <v>45748</v>
          </cell>
          <cell r="X536">
            <v>0.11</v>
          </cell>
          <cell r="Y536">
            <v>67.484492400000008</v>
          </cell>
        </row>
        <row r="537">
          <cell r="A537" t="str">
            <v>96801-001760A000</v>
          </cell>
          <cell r="B537" t="str">
            <v>FG,WPUBWave-AP-Micro_NA,(Wave-AP</v>
          </cell>
          <cell r="C537" t="str">
            <v>429A</v>
          </cell>
          <cell r="D537" t="str">
            <v>N10</v>
          </cell>
          <cell r="E537" t="str">
            <v/>
          </cell>
          <cell r="F537" t="str">
            <v>ZGFT</v>
          </cell>
          <cell r="G537" t="str">
            <v>OCS  96801</v>
          </cell>
          <cell r="H537">
            <v>0</v>
          </cell>
          <cell r="I537">
            <v>1000</v>
          </cell>
          <cell r="J537">
            <v>0</v>
          </cell>
          <cell r="K537">
            <v>102176.64</v>
          </cell>
          <cell r="L537">
            <v>105634.47</v>
          </cell>
          <cell r="M537">
            <v>0</v>
          </cell>
          <cell r="N537">
            <v>0</v>
          </cell>
          <cell r="O537">
            <v>0</v>
          </cell>
          <cell r="P537" t="str">
            <v/>
          </cell>
          <cell r="Q537" t="str">
            <v>96801</v>
          </cell>
          <cell r="R537" t="str">
            <v/>
          </cell>
          <cell r="S537" t="str">
            <v/>
          </cell>
          <cell r="T537" t="str">
            <v/>
          </cell>
          <cell r="U537" t="str">
            <v>7920</v>
          </cell>
          <cell r="V537" t="str">
            <v>ZGFT</v>
          </cell>
          <cell r="W537">
            <v>45748</v>
          </cell>
          <cell r="X537">
            <v>0.11</v>
          </cell>
          <cell r="Y537">
            <v>117.25426170000001</v>
          </cell>
        </row>
        <row r="538">
          <cell r="A538" t="str">
            <v>96801-001760A000</v>
          </cell>
          <cell r="B538" t="str">
            <v>FG,WPUBWave-AP-Micro_NA,(Wave-AP</v>
          </cell>
          <cell r="C538" t="str">
            <v>429B</v>
          </cell>
          <cell r="D538" t="str">
            <v>N10</v>
          </cell>
          <cell r="E538" t="str">
            <v/>
          </cell>
          <cell r="F538" t="str">
            <v>ZGFT</v>
          </cell>
          <cell r="G538" t="str">
            <v>OCS  96801</v>
          </cell>
          <cell r="H538">
            <v>0</v>
          </cell>
          <cell r="I538">
            <v>1000</v>
          </cell>
          <cell r="J538">
            <v>0</v>
          </cell>
          <cell r="K538">
            <v>102962.96</v>
          </cell>
          <cell r="L538">
            <v>106238.75</v>
          </cell>
          <cell r="M538">
            <v>0</v>
          </cell>
          <cell r="N538">
            <v>0</v>
          </cell>
          <cell r="O538">
            <v>0</v>
          </cell>
          <cell r="P538" t="str">
            <v/>
          </cell>
          <cell r="Q538" t="str">
            <v>96801</v>
          </cell>
          <cell r="R538" t="str">
            <v/>
          </cell>
          <cell r="S538" t="str">
            <v/>
          </cell>
          <cell r="T538" t="str">
            <v/>
          </cell>
          <cell r="U538" t="str">
            <v>7920</v>
          </cell>
          <cell r="V538" t="str">
            <v>ZGFT</v>
          </cell>
          <cell r="W538">
            <v>45748</v>
          </cell>
          <cell r="X538">
            <v>0.11</v>
          </cell>
          <cell r="Y538">
            <v>117.92501250000001</v>
          </cell>
        </row>
        <row r="539">
          <cell r="A539" t="str">
            <v>96801-001770A000</v>
          </cell>
          <cell r="B539" t="str">
            <v>FG,WPUBWave-AP-Micro_NA,(Wave-AP</v>
          </cell>
          <cell r="C539" t="str">
            <v>429A</v>
          </cell>
          <cell r="D539" t="str">
            <v>N10</v>
          </cell>
          <cell r="E539" t="str">
            <v/>
          </cell>
          <cell r="F539" t="str">
            <v>ZGFT</v>
          </cell>
          <cell r="G539" t="str">
            <v>OCS  96801</v>
          </cell>
          <cell r="H539">
            <v>0</v>
          </cell>
          <cell r="I539">
            <v>1000</v>
          </cell>
          <cell r="J539">
            <v>153004.26</v>
          </cell>
          <cell r="K539">
            <v>155546.04999999999</v>
          </cell>
          <cell r="L539">
            <v>158994.76</v>
          </cell>
          <cell r="M539">
            <v>0</v>
          </cell>
          <cell r="N539">
            <v>148501.10999999999</v>
          </cell>
          <cell r="O539">
            <v>934</v>
          </cell>
          <cell r="P539" t="str">
            <v/>
          </cell>
          <cell r="Q539" t="str">
            <v>96801</v>
          </cell>
          <cell r="R539" t="str">
            <v/>
          </cell>
          <cell r="S539" t="str">
            <v/>
          </cell>
          <cell r="T539" t="str">
            <v/>
          </cell>
          <cell r="U539" t="str">
            <v>7920</v>
          </cell>
          <cell r="V539" t="str">
            <v>ZGFT</v>
          </cell>
          <cell r="W539">
            <v>45748</v>
          </cell>
          <cell r="X539">
            <v>0.11</v>
          </cell>
          <cell r="Y539">
            <v>176.48418360000002</v>
          </cell>
        </row>
        <row r="540">
          <cell r="A540" t="str">
            <v>96801-001770A000</v>
          </cell>
          <cell r="B540" t="str">
            <v>FG,WPUBWave-AP-Micro_NA,(Wave-AP</v>
          </cell>
          <cell r="C540" t="str">
            <v>429B</v>
          </cell>
          <cell r="D540" t="str">
            <v>N10</v>
          </cell>
          <cell r="E540" t="str">
            <v/>
          </cell>
          <cell r="F540" t="str">
            <v>ZGFT</v>
          </cell>
          <cell r="G540" t="str">
            <v>OCS  96801</v>
          </cell>
          <cell r="H540">
            <v>0</v>
          </cell>
          <cell r="I540">
            <v>1000</v>
          </cell>
          <cell r="J540">
            <v>0</v>
          </cell>
          <cell r="K540">
            <v>155300.12</v>
          </cell>
          <cell r="L540">
            <v>158391.03</v>
          </cell>
          <cell r="M540">
            <v>0</v>
          </cell>
          <cell r="N540">
            <v>0</v>
          </cell>
          <cell r="O540">
            <v>0</v>
          </cell>
          <cell r="P540" t="str">
            <v/>
          </cell>
          <cell r="Q540" t="str">
            <v>96801</v>
          </cell>
          <cell r="R540" t="str">
            <v/>
          </cell>
          <cell r="S540" t="str">
            <v/>
          </cell>
          <cell r="T540" t="str">
            <v/>
          </cell>
          <cell r="U540" t="str">
            <v>7920</v>
          </cell>
          <cell r="V540" t="str">
            <v>ZGFT</v>
          </cell>
          <cell r="W540">
            <v>45748</v>
          </cell>
          <cell r="X540">
            <v>0.11</v>
          </cell>
          <cell r="Y540">
            <v>175.81404330000001</v>
          </cell>
        </row>
        <row r="541">
          <cell r="A541" t="str">
            <v>96801-001780A000</v>
          </cell>
          <cell r="B541" t="str">
            <v>FG,WPUBWave-AP-Micro_NA,(Wave-AP-Micro</v>
          </cell>
          <cell r="C541" t="str">
            <v>429A</v>
          </cell>
          <cell r="D541" t="str">
            <v>N10</v>
          </cell>
          <cell r="E541" t="str">
            <v/>
          </cell>
          <cell r="F541" t="str">
            <v>ZGFT</v>
          </cell>
          <cell r="G541" t="str">
            <v>OCS  96801</v>
          </cell>
          <cell r="H541">
            <v>0</v>
          </cell>
          <cell r="I541">
            <v>1000</v>
          </cell>
          <cell r="J541">
            <v>0</v>
          </cell>
          <cell r="K541">
            <v>155433.44</v>
          </cell>
          <cell r="L541">
            <v>159295.43</v>
          </cell>
          <cell r="M541">
            <v>0</v>
          </cell>
          <cell r="N541">
            <v>0</v>
          </cell>
          <cell r="O541">
            <v>0</v>
          </cell>
          <cell r="P541" t="str">
            <v/>
          </cell>
          <cell r="Q541" t="str">
            <v>96801</v>
          </cell>
          <cell r="R541" t="str">
            <v/>
          </cell>
          <cell r="S541" t="str">
            <v/>
          </cell>
          <cell r="T541" t="str">
            <v/>
          </cell>
          <cell r="U541" t="str">
            <v>7920</v>
          </cell>
          <cell r="V541" t="str">
            <v>ZGFT</v>
          </cell>
          <cell r="W541">
            <v>45748</v>
          </cell>
          <cell r="X541">
            <v>0.11</v>
          </cell>
          <cell r="Y541">
            <v>176.81792730000001</v>
          </cell>
        </row>
        <row r="542">
          <cell r="A542" t="str">
            <v>96801-001780A000</v>
          </cell>
          <cell r="B542" t="str">
            <v>FG,WPUBWave-AP-Micro_NA,(Wave-AP-Micro</v>
          </cell>
          <cell r="C542" t="str">
            <v>429B</v>
          </cell>
          <cell r="D542" t="str">
            <v>N10</v>
          </cell>
          <cell r="E542" t="str">
            <v/>
          </cell>
          <cell r="F542" t="str">
            <v>ZGFT</v>
          </cell>
          <cell r="G542" t="str">
            <v>OCS  96801</v>
          </cell>
          <cell r="H542">
            <v>0</v>
          </cell>
          <cell r="I542">
            <v>1000</v>
          </cell>
          <cell r="J542">
            <v>0</v>
          </cell>
          <cell r="K542">
            <v>155774.31</v>
          </cell>
          <cell r="L542">
            <v>159412.66</v>
          </cell>
          <cell r="M542">
            <v>0</v>
          </cell>
          <cell r="N542">
            <v>0</v>
          </cell>
          <cell r="O542">
            <v>0</v>
          </cell>
          <cell r="P542" t="str">
            <v/>
          </cell>
          <cell r="Q542" t="str">
            <v>96801</v>
          </cell>
          <cell r="R542" t="str">
            <v/>
          </cell>
          <cell r="S542" t="str">
            <v/>
          </cell>
          <cell r="T542" t="str">
            <v/>
          </cell>
          <cell r="U542" t="str">
            <v>7920</v>
          </cell>
          <cell r="V542" t="str">
            <v>ZGFT</v>
          </cell>
          <cell r="W542">
            <v>45748</v>
          </cell>
          <cell r="X542">
            <v>0.11</v>
          </cell>
          <cell r="Y542">
            <v>176.94805260000004</v>
          </cell>
        </row>
        <row r="543">
          <cell r="A543" t="str">
            <v>96801-001800A000</v>
          </cell>
          <cell r="B543" t="str">
            <v>FG,WPUBUX_NA,Packing ASSY FCC (UX),600</v>
          </cell>
          <cell r="C543" t="str">
            <v>429A</v>
          </cell>
          <cell r="D543" t="str">
            <v>N10</v>
          </cell>
          <cell r="E543" t="str">
            <v/>
          </cell>
          <cell r="F543" t="str">
            <v>ZGFT</v>
          </cell>
          <cell r="G543" t="str">
            <v>OCS  96801</v>
          </cell>
          <cell r="H543">
            <v>0</v>
          </cell>
          <cell r="I543">
            <v>1000</v>
          </cell>
          <cell r="J543">
            <v>208010</v>
          </cell>
          <cell r="K543">
            <v>60526.23</v>
          </cell>
          <cell r="L543">
            <v>60930.02</v>
          </cell>
          <cell r="M543">
            <v>0</v>
          </cell>
          <cell r="N543">
            <v>0</v>
          </cell>
          <cell r="O543">
            <v>0</v>
          </cell>
          <cell r="P543" t="str">
            <v/>
          </cell>
          <cell r="Q543" t="str">
            <v>96801</v>
          </cell>
          <cell r="R543" t="str">
            <v/>
          </cell>
          <cell r="S543" t="str">
            <v/>
          </cell>
          <cell r="T543" t="str">
            <v/>
          </cell>
          <cell r="U543" t="str">
            <v>7920</v>
          </cell>
          <cell r="V543" t="str">
            <v>ZGFT</v>
          </cell>
          <cell r="W543">
            <v>45748</v>
          </cell>
          <cell r="X543">
            <v>0.11</v>
          </cell>
          <cell r="Y543">
            <v>67.632322200000004</v>
          </cell>
        </row>
        <row r="544">
          <cell r="A544" t="str">
            <v>96801-001810A000</v>
          </cell>
          <cell r="B544" t="str">
            <v>FG,WPUBUX_NA,(UX) with ASSY only for</v>
          </cell>
          <cell r="C544" t="str">
            <v>429A</v>
          </cell>
          <cell r="D544" t="str">
            <v>N10</v>
          </cell>
          <cell r="E544" t="str">
            <v/>
          </cell>
          <cell r="F544" t="str">
            <v>ZGFT</v>
          </cell>
          <cell r="G544" t="str">
            <v>OCS  96801</v>
          </cell>
          <cell r="H544">
            <v>0</v>
          </cell>
          <cell r="I544">
            <v>1000</v>
          </cell>
          <cell r="J544">
            <v>0</v>
          </cell>
          <cell r="K544">
            <v>50894.11</v>
          </cell>
          <cell r="L544">
            <v>51304.7</v>
          </cell>
          <cell r="M544">
            <v>0</v>
          </cell>
          <cell r="N544">
            <v>0</v>
          </cell>
          <cell r="O544">
            <v>0</v>
          </cell>
          <cell r="P544" t="str">
            <v/>
          </cell>
          <cell r="Q544" t="str">
            <v>96801</v>
          </cell>
          <cell r="R544" t="str">
            <v/>
          </cell>
          <cell r="S544" t="str">
            <v/>
          </cell>
          <cell r="T544" t="str">
            <v/>
          </cell>
          <cell r="U544" t="str">
            <v>7920</v>
          </cell>
          <cell r="V544" t="str">
            <v>ZGFT</v>
          </cell>
          <cell r="W544">
            <v>45748</v>
          </cell>
          <cell r="X544">
            <v>0.11</v>
          </cell>
          <cell r="Y544">
            <v>56.948217</v>
          </cell>
        </row>
        <row r="545">
          <cell r="A545" t="str">
            <v>96801-001820A000</v>
          </cell>
          <cell r="B545" t="str">
            <v>FG,WPUBU6-Enterprise-IW_NA,Packing ASSY</v>
          </cell>
          <cell r="C545" t="str">
            <v>429A</v>
          </cell>
          <cell r="D545" t="str">
            <v>N10</v>
          </cell>
          <cell r="E545" t="str">
            <v/>
          </cell>
          <cell r="F545" t="str">
            <v>ZGFT</v>
          </cell>
          <cell r="G545" t="str">
            <v>OCS  96801</v>
          </cell>
          <cell r="H545">
            <v>0</v>
          </cell>
          <cell r="I545">
            <v>1000</v>
          </cell>
          <cell r="J545">
            <v>94920.05</v>
          </cell>
          <cell r="K545">
            <v>101470.94</v>
          </cell>
          <cell r="L545">
            <v>97826.97</v>
          </cell>
          <cell r="M545">
            <v>0</v>
          </cell>
          <cell r="N545">
            <v>20739.32</v>
          </cell>
          <cell r="O545">
            <v>212</v>
          </cell>
          <cell r="P545" t="str">
            <v/>
          </cell>
          <cell r="Q545" t="str">
            <v>96801</v>
          </cell>
          <cell r="R545" t="str">
            <v/>
          </cell>
          <cell r="S545" t="str">
            <v/>
          </cell>
          <cell r="T545" t="str">
            <v/>
          </cell>
          <cell r="U545" t="str">
            <v>7920</v>
          </cell>
          <cell r="V545" t="str">
            <v>ZGFT</v>
          </cell>
          <cell r="W545">
            <v>45748</v>
          </cell>
          <cell r="X545">
            <v>0.11</v>
          </cell>
          <cell r="Y545">
            <v>108.58793670000001</v>
          </cell>
        </row>
        <row r="546">
          <cell r="A546" t="str">
            <v>96801-001820A000</v>
          </cell>
          <cell r="B546" t="str">
            <v>FG,WPUBU6-Enterprise-IW_NA,Packing ASSY</v>
          </cell>
          <cell r="C546" t="str">
            <v>429B</v>
          </cell>
          <cell r="D546" t="str">
            <v>N10</v>
          </cell>
          <cell r="E546" t="str">
            <v/>
          </cell>
          <cell r="F546" t="str">
            <v>ZGFT</v>
          </cell>
          <cell r="G546" t="str">
            <v>OCS  96801</v>
          </cell>
          <cell r="H546">
            <v>0</v>
          </cell>
          <cell r="I546">
            <v>1000</v>
          </cell>
          <cell r="J546">
            <v>95050</v>
          </cell>
          <cell r="K546">
            <v>96327.78</v>
          </cell>
          <cell r="L546">
            <v>99330.82</v>
          </cell>
          <cell r="M546">
            <v>0</v>
          </cell>
          <cell r="N546">
            <v>0</v>
          </cell>
          <cell r="O546">
            <v>0</v>
          </cell>
          <cell r="P546" t="str">
            <v/>
          </cell>
          <cell r="Q546" t="str">
            <v>96801</v>
          </cell>
          <cell r="R546" t="str">
            <v/>
          </cell>
          <cell r="S546" t="str">
            <v/>
          </cell>
          <cell r="T546" t="str">
            <v/>
          </cell>
          <cell r="U546" t="str">
            <v>7920</v>
          </cell>
          <cell r="V546" t="str">
            <v>ZGFT</v>
          </cell>
          <cell r="W546">
            <v>45748</v>
          </cell>
          <cell r="X546">
            <v>0.11</v>
          </cell>
          <cell r="Y546">
            <v>110.25721020000002</v>
          </cell>
        </row>
        <row r="547">
          <cell r="A547" t="str">
            <v>96801-001830A000</v>
          </cell>
          <cell r="B547" t="str">
            <v>FG,WPUBU6-Enterprise-IW_NA,Packing ASSY</v>
          </cell>
          <cell r="C547" t="str">
            <v>429A</v>
          </cell>
          <cell r="D547" t="str">
            <v>N10</v>
          </cell>
          <cell r="E547" t="str">
            <v/>
          </cell>
          <cell r="F547" t="str">
            <v>ZGFT</v>
          </cell>
          <cell r="G547" t="str">
            <v>OCS  96801</v>
          </cell>
          <cell r="H547">
            <v>0</v>
          </cell>
          <cell r="I547">
            <v>1000</v>
          </cell>
          <cell r="J547">
            <v>99495.63</v>
          </cell>
          <cell r="K547">
            <v>101469.23</v>
          </cell>
          <cell r="L547">
            <v>97893.43</v>
          </cell>
          <cell r="M547">
            <v>0</v>
          </cell>
          <cell r="N547">
            <v>39157.370000000003</v>
          </cell>
          <cell r="O547">
            <v>400</v>
          </cell>
          <cell r="P547" t="str">
            <v/>
          </cell>
          <cell r="Q547" t="str">
            <v>96801</v>
          </cell>
          <cell r="R547" t="str">
            <v/>
          </cell>
          <cell r="S547" t="str">
            <v/>
          </cell>
          <cell r="T547" t="str">
            <v/>
          </cell>
          <cell r="U547" t="str">
            <v>7920</v>
          </cell>
          <cell r="V547" t="str">
            <v>ZGFT</v>
          </cell>
          <cell r="W547">
            <v>45748</v>
          </cell>
          <cell r="X547">
            <v>0.11</v>
          </cell>
          <cell r="Y547">
            <v>108.6617073</v>
          </cell>
        </row>
        <row r="548">
          <cell r="A548" t="str">
            <v>96801-001830A000</v>
          </cell>
          <cell r="B548" t="str">
            <v>FG,WPUBU6-Enterprise-IW_NA,Packing ASSY</v>
          </cell>
          <cell r="C548" t="str">
            <v>429B</v>
          </cell>
          <cell r="D548" t="str">
            <v>N10</v>
          </cell>
          <cell r="E548" t="str">
            <v/>
          </cell>
          <cell r="F548" t="str">
            <v>ZGFT</v>
          </cell>
          <cell r="G548" t="str">
            <v>OCS  96801</v>
          </cell>
          <cell r="H548">
            <v>0</v>
          </cell>
          <cell r="I548">
            <v>1000</v>
          </cell>
          <cell r="J548">
            <v>0</v>
          </cell>
          <cell r="K548">
            <v>96397.45</v>
          </cell>
          <cell r="L548">
            <v>99400.49</v>
          </cell>
          <cell r="M548">
            <v>0</v>
          </cell>
          <cell r="N548">
            <v>0</v>
          </cell>
          <cell r="O548">
            <v>0</v>
          </cell>
          <cell r="P548" t="str">
            <v/>
          </cell>
          <cell r="Q548" t="str">
            <v>96801</v>
          </cell>
          <cell r="R548" t="str">
            <v/>
          </cell>
          <cell r="S548" t="str">
            <v/>
          </cell>
          <cell r="T548" t="str">
            <v/>
          </cell>
          <cell r="U548" t="str">
            <v>7920</v>
          </cell>
          <cell r="V548" t="str">
            <v>ZGFT</v>
          </cell>
          <cell r="W548">
            <v>45748</v>
          </cell>
          <cell r="X548">
            <v>0.11</v>
          </cell>
          <cell r="Y548">
            <v>110.33454390000001</v>
          </cell>
        </row>
        <row r="549">
          <cell r="A549" t="str">
            <v>96801-001850A000</v>
          </cell>
          <cell r="B549" t="str">
            <v>FG,WP902Q-RKM5-AC-3_NA,Packing ASSY</v>
          </cell>
          <cell r="C549" t="str">
            <v>429A</v>
          </cell>
          <cell r="D549" t="str">
            <v>N10</v>
          </cell>
          <cell r="E549" t="str">
            <v/>
          </cell>
          <cell r="F549" t="str">
            <v>ZGFT</v>
          </cell>
          <cell r="G549" t="str">
            <v>OCS  96801</v>
          </cell>
          <cell r="H549">
            <v>0</v>
          </cell>
          <cell r="I549">
            <v>1000</v>
          </cell>
          <cell r="J549">
            <v>33908.57</v>
          </cell>
          <cell r="K549">
            <v>31000.19</v>
          </cell>
          <cell r="L549">
            <v>30612.99</v>
          </cell>
          <cell r="M549">
            <v>0</v>
          </cell>
          <cell r="N549">
            <v>214.29</v>
          </cell>
          <cell r="O549">
            <v>7</v>
          </cell>
          <cell r="P549" t="str">
            <v/>
          </cell>
          <cell r="Q549" t="str">
            <v>96801</v>
          </cell>
          <cell r="R549" t="str">
            <v/>
          </cell>
          <cell r="S549" t="str">
            <v/>
          </cell>
          <cell r="T549" t="str">
            <v/>
          </cell>
          <cell r="U549" t="str">
            <v>7920</v>
          </cell>
          <cell r="V549" t="str">
            <v>ZGFT</v>
          </cell>
          <cell r="W549">
            <v>45748</v>
          </cell>
          <cell r="X549">
            <v>0.11</v>
          </cell>
          <cell r="Y549">
            <v>33.980418900000004</v>
          </cell>
        </row>
        <row r="550">
          <cell r="A550" t="str">
            <v>96801-001850A000</v>
          </cell>
          <cell r="B550" t="str">
            <v>FG,WP902Q-RKM5-AC-3_NA,Packing ASSY</v>
          </cell>
          <cell r="C550" t="str">
            <v>429B</v>
          </cell>
          <cell r="D550" t="str">
            <v>N10</v>
          </cell>
          <cell r="E550" t="str">
            <v/>
          </cell>
          <cell r="F550" t="str">
            <v>ZGFT</v>
          </cell>
          <cell r="G550" t="str">
            <v>OCS  96801</v>
          </cell>
          <cell r="H550">
            <v>0</v>
          </cell>
          <cell r="I550">
            <v>1000</v>
          </cell>
          <cell r="J550">
            <v>32423.65</v>
          </cell>
          <cell r="K550">
            <v>32097.75</v>
          </cell>
          <cell r="L550">
            <v>32485.69</v>
          </cell>
          <cell r="M550">
            <v>0</v>
          </cell>
          <cell r="N550">
            <v>0</v>
          </cell>
          <cell r="O550">
            <v>0</v>
          </cell>
          <cell r="P550" t="str">
            <v/>
          </cell>
          <cell r="Q550" t="str">
            <v>96801</v>
          </cell>
          <cell r="R550" t="str">
            <v/>
          </cell>
          <cell r="S550" t="str">
            <v/>
          </cell>
          <cell r="T550" t="str">
            <v/>
          </cell>
          <cell r="U550" t="str">
            <v>7920</v>
          </cell>
          <cell r="V550" t="str">
            <v>ZGFT</v>
          </cell>
          <cell r="W550">
            <v>45748</v>
          </cell>
          <cell r="X550">
            <v>0.11</v>
          </cell>
          <cell r="Y550">
            <v>36.059115900000002</v>
          </cell>
        </row>
        <row r="551">
          <cell r="A551" t="str">
            <v>96801-001860A000</v>
          </cell>
          <cell r="B551" t="str">
            <v>FG,WP902Q-RKM5-AC-3_NA,Packing ASSY US</v>
          </cell>
          <cell r="C551" t="str">
            <v>429A</v>
          </cell>
          <cell r="D551" t="str">
            <v>N10</v>
          </cell>
          <cell r="E551" t="str">
            <v/>
          </cell>
          <cell r="F551" t="str">
            <v>ZGFT</v>
          </cell>
          <cell r="G551" t="str">
            <v>OCS  96801</v>
          </cell>
          <cell r="H551">
            <v>0</v>
          </cell>
          <cell r="I551">
            <v>1000</v>
          </cell>
          <cell r="J551">
            <v>33979</v>
          </cell>
          <cell r="K551">
            <v>30997.91</v>
          </cell>
          <cell r="L551">
            <v>30576.31</v>
          </cell>
          <cell r="M551">
            <v>0</v>
          </cell>
          <cell r="N551">
            <v>305.76</v>
          </cell>
          <cell r="O551">
            <v>10</v>
          </cell>
          <cell r="P551" t="str">
            <v/>
          </cell>
          <cell r="Q551" t="str">
            <v>96801</v>
          </cell>
          <cell r="R551" t="str">
            <v/>
          </cell>
          <cell r="S551" t="str">
            <v/>
          </cell>
          <cell r="T551" t="str">
            <v/>
          </cell>
          <cell r="U551" t="str">
            <v>7920</v>
          </cell>
          <cell r="V551" t="str">
            <v>ZGFT</v>
          </cell>
          <cell r="W551">
            <v>45748</v>
          </cell>
          <cell r="X551">
            <v>0.11</v>
          </cell>
          <cell r="Y551">
            <v>33.939704100000007</v>
          </cell>
        </row>
        <row r="552">
          <cell r="A552" t="str">
            <v>96801-001860A000</v>
          </cell>
          <cell r="B552" t="str">
            <v>FG,WP902Q-RKM5-AC-3_NA,Packing ASSY US</v>
          </cell>
          <cell r="C552" t="str">
            <v>429B</v>
          </cell>
          <cell r="D552" t="str">
            <v>N10</v>
          </cell>
          <cell r="E552" t="str">
            <v/>
          </cell>
          <cell r="F552" t="str">
            <v>ZGFT</v>
          </cell>
          <cell r="G552" t="str">
            <v>OCS  96801</v>
          </cell>
          <cell r="H552">
            <v>0</v>
          </cell>
          <cell r="I552">
            <v>1000</v>
          </cell>
          <cell r="J552">
            <v>0</v>
          </cell>
          <cell r="K552">
            <v>32485.46</v>
          </cell>
          <cell r="L552">
            <v>32838.980000000003</v>
          </cell>
          <cell r="M552">
            <v>0</v>
          </cell>
          <cell r="N552">
            <v>0</v>
          </cell>
          <cell r="O552">
            <v>0</v>
          </cell>
          <cell r="P552" t="str">
            <v/>
          </cell>
          <cell r="Q552" t="str">
            <v>96801</v>
          </cell>
          <cell r="R552" t="str">
            <v/>
          </cell>
          <cell r="S552" t="str">
            <v/>
          </cell>
          <cell r="T552" t="str">
            <v/>
          </cell>
          <cell r="U552" t="str">
            <v>7920</v>
          </cell>
          <cell r="V552" t="str">
            <v>ZGFT</v>
          </cell>
          <cell r="W552">
            <v>45748</v>
          </cell>
          <cell r="X552">
            <v>0.11</v>
          </cell>
          <cell r="Y552">
            <v>36.451267800000011</v>
          </cell>
        </row>
        <row r="553">
          <cell r="A553" t="str">
            <v>96801-001870A000</v>
          </cell>
          <cell r="B553" t="str">
            <v>FG,WP902Q-RKM5-AC-3_NA,Packing ASSY</v>
          </cell>
          <cell r="C553" t="str">
            <v>429A</v>
          </cell>
          <cell r="D553" t="str">
            <v>N10</v>
          </cell>
          <cell r="E553" t="str">
            <v/>
          </cell>
          <cell r="F553" t="str">
            <v>ZGFT</v>
          </cell>
          <cell r="G553" t="str">
            <v>OCS  96801</v>
          </cell>
          <cell r="H553">
            <v>0</v>
          </cell>
          <cell r="I553">
            <v>1000</v>
          </cell>
          <cell r="J553">
            <v>31055.71</v>
          </cell>
          <cell r="K553">
            <v>30353.95</v>
          </cell>
          <cell r="L553">
            <v>29932.35</v>
          </cell>
          <cell r="M553">
            <v>0</v>
          </cell>
          <cell r="N553">
            <v>209.53</v>
          </cell>
          <cell r="O553">
            <v>7</v>
          </cell>
          <cell r="P553" t="str">
            <v/>
          </cell>
          <cell r="Q553" t="str">
            <v>96801</v>
          </cell>
          <cell r="R553" t="str">
            <v/>
          </cell>
          <cell r="S553" t="str">
            <v/>
          </cell>
          <cell r="T553" t="str">
            <v/>
          </cell>
          <cell r="U553" t="str">
            <v>7920</v>
          </cell>
          <cell r="V553" t="str">
            <v>ZGFT</v>
          </cell>
          <cell r="W553">
            <v>45748</v>
          </cell>
          <cell r="X553">
            <v>0.11</v>
          </cell>
          <cell r="Y553">
            <v>33.224908500000005</v>
          </cell>
        </row>
        <row r="554">
          <cell r="A554" t="str">
            <v>96801-001870A000</v>
          </cell>
          <cell r="B554" t="str">
            <v>FG,WP902Q-RKM5-AC-3_NA,Packing ASSY</v>
          </cell>
          <cell r="C554" t="str">
            <v>429B</v>
          </cell>
          <cell r="D554" t="str">
            <v>N10</v>
          </cell>
          <cell r="E554" t="str">
            <v/>
          </cell>
          <cell r="F554" t="str">
            <v>ZGFT</v>
          </cell>
          <cell r="G554" t="str">
            <v>OCS  96801</v>
          </cell>
          <cell r="H554">
            <v>0</v>
          </cell>
          <cell r="I554">
            <v>1000</v>
          </cell>
          <cell r="J554">
            <v>30804.82</v>
          </cell>
          <cell r="K554">
            <v>31413.75</v>
          </cell>
          <cell r="L554">
            <v>31801.69</v>
          </cell>
          <cell r="M554">
            <v>0</v>
          </cell>
          <cell r="N554">
            <v>0</v>
          </cell>
          <cell r="O554">
            <v>0</v>
          </cell>
          <cell r="P554" t="str">
            <v/>
          </cell>
          <cell r="Q554" t="str">
            <v>96801</v>
          </cell>
          <cell r="R554" t="str">
            <v/>
          </cell>
          <cell r="S554" t="str">
            <v/>
          </cell>
          <cell r="T554" t="str">
            <v/>
          </cell>
          <cell r="U554" t="str">
            <v>7920</v>
          </cell>
          <cell r="V554" t="str">
            <v>ZGFT</v>
          </cell>
          <cell r="W554">
            <v>45748</v>
          </cell>
          <cell r="X554">
            <v>0.11</v>
          </cell>
          <cell r="Y554">
            <v>35.299875899999996</v>
          </cell>
        </row>
        <row r="555">
          <cell r="A555" t="str">
            <v>96801-001880A000</v>
          </cell>
          <cell r="B555" t="str">
            <v>FG,WP902Q-RKM5-AC-3_NA,Packing ASSY EU</v>
          </cell>
          <cell r="C555" t="str">
            <v>429A</v>
          </cell>
          <cell r="D555" t="str">
            <v>N10</v>
          </cell>
          <cell r="E555" t="str">
            <v/>
          </cell>
          <cell r="F555" t="str">
            <v>ZGFT</v>
          </cell>
          <cell r="G555" t="str">
            <v>OCS  96801</v>
          </cell>
          <cell r="H555">
            <v>0</v>
          </cell>
          <cell r="I555">
            <v>1000</v>
          </cell>
          <cell r="J555">
            <v>37045</v>
          </cell>
          <cell r="K555">
            <v>31034.59</v>
          </cell>
          <cell r="L555">
            <v>30612.99</v>
          </cell>
          <cell r="M555">
            <v>0</v>
          </cell>
          <cell r="N555">
            <v>61.23</v>
          </cell>
          <cell r="O555">
            <v>2</v>
          </cell>
          <cell r="P555" t="str">
            <v/>
          </cell>
          <cell r="Q555" t="str">
            <v>96801</v>
          </cell>
          <cell r="R555" t="str">
            <v/>
          </cell>
          <cell r="S555" t="str">
            <v/>
          </cell>
          <cell r="T555" t="str">
            <v/>
          </cell>
          <cell r="U555" t="str">
            <v>7920</v>
          </cell>
          <cell r="V555" t="str">
            <v>ZGFT</v>
          </cell>
          <cell r="W555">
            <v>45748</v>
          </cell>
          <cell r="X555">
            <v>0.11</v>
          </cell>
          <cell r="Y555">
            <v>33.980418900000004</v>
          </cell>
        </row>
        <row r="556">
          <cell r="A556" t="str">
            <v>96801-001880A000</v>
          </cell>
          <cell r="B556" t="str">
            <v>FG,WP902Q-RKM5-AC-3_NA,Packing ASSY EU</v>
          </cell>
          <cell r="C556" t="str">
            <v>429B</v>
          </cell>
          <cell r="D556" t="str">
            <v>N10</v>
          </cell>
          <cell r="E556" t="str">
            <v/>
          </cell>
          <cell r="F556" t="str">
            <v>ZGFT</v>
          </cell>
          <cell r="G556" t="str">
            <v>OCS  96801</v>
          </cell>
          <cell r="H556">
            <v>0</v>
          </cell>
          <cell r="I556">
            <v>1000</v>
          </cell>
          <cell r="J556">
            <v>31473.33</v>
          </cell>
          <cell r="K556">
            <v>32098.71</v>
          </cell>
          <cell r="L556">
            <v>32486.65</v>
          </cell>
          <cell r="M556">
            <v>0</v>
          </cell>
          <cell r="N556">
            <v>0</v>
          </cell>
          <cell r="O556">
            <v>0</v>
          </cell>
          <cell r="P556" t="str">
            <v/>
          </cell>
          <cell r="Q556" t="str">
            <v>96801</v>
          </cell>
          <cell r="R556" t="str">
            <v/>
          </cell>
          <cell r="S556" t="str">
            <v/>
          </cell>
          <cell r="T556" t="str">
            <v/>
          </cell>
          <cell r="U556" t="str">
            <v>7920</v>
          </cell>
          <cell r="V556" t="str">
            <v>ZGFT</v>
          </cell>
          <cell r="W556">
            <v>45748</v>
          </cell>
          <cell r="X556">
            <v>0.11</v>
          </cell>
          <cell r="Y556">
            <v>36.060181500000006</v>
          </cell>
        </row>
        <row r="557">
          <cell r="A557" t="str">
            <v>96801-001890A000</v>
          </cell>
          <cell r="B557" t="str">
            <v>FG,WP902Q-RKM5-AC-3_NA,Packing ASSY AR</v>
          </cell>
          <cell r="C557" t="str">
            <v>429A</v>
          </cell>
          <cell r="D557" t="str">
            <v>N10</v>
          </cell>
          <cell r="E557" t="str">
            <v/>
          </cell>
          <cell r="F557" t="str">
            <v>ZGFT</v>
          </cell>
          <cell r="G557" t="str">
            <v>OCS  96801</v>
          </cell>
          <cell r="H557">
            <v>0</v>
          </cell>
          <cell r="I557">
            <v>1000</v>
          </cell>
          <cell r="J557">
            <v>31164.23</v>
          </cell>
          <cell r="K557">
            <v>31037.95</v>
          </cell>
          <cell r="L557">
            <v>30616.35</v>
          </cell>
          <cell r="M557">
            <v>0</v>
          </cell>
          <cell r="N557">
            <v>0</v>
          </cell>
          <cell r="O557">
            <v>0</v>
          </cell>
          <cell r="P557" t="str">
            <v/>
          </cell>
          <cell r="Q557" t="str">
            <v>96801</v>
          </cell>
          <cell r="R557" t="str">
            <v/>
          </cell>
          <cell r="S557" t="str">
            <v/>
          </cell>
          <cell r="T557" t="str">
            <v/>
          </cell>
          <cell r="U557" t="str">
            <v>7920</v>
          </cell>
          <cell r="V557" t="str">
            <v>ZGFT</v>
          </cell>
          <cell r="W557">
            <v>45748</v>
          </cell>
          <cell r="X557">
            <v>0.11</v>
          </cell>
          <cell r="Y557">
            <v>33.984148499999996</v>
          </cell>
        </row>
        <row r="558">
          <cell r="A558" t="str">
            <v>96801-001890A000</v>
          </cell>
          <cell r="B558" t="str">
            <v>FG,WP902Q-RKM5-AC-3_NA,Packing ASSY AR</v>
          </cell>
          <cell r="C558" t="str">
            <v>429B</v>
          </cell>
          <cell r="D558" t="str">
            <v>N10</v>
          </cell>
          <cell r="E558" t="str">
            <v/>
          </cell>
          <cell r="F558" t="str">
            <v>ZGFT</v>
          </cell>
          <cell r="G558" t="str">
            <v>OCS  96801</v>
          </cell>
          <cell r="H558">
            <v>0</v>
          </cell>
          <cell r="I558">
            <v>1000</v>
          </cell>
          <cell r="J558">
            <v>34381</v>
          </cell>
          <cell r="K558">
            <v>32099.01</v>
          </cell>
          <cell r="L558">
            <v>32486.95</v>
          </cell>
          <cell r="M558">
            <v>0</v>
          </cell>
          <cell r="N558">
            <v>0</v>
          </cell>
          <cell r="O558">
            <v>0</v>
          </cell>
          <cell r="P558" t="str">
            <v/>
          </cell>
          <cell r="Q558" t="str">
            <v>96801</v>
          </cell>
          <cell r="R558" t="str">
            <v/>
          </cell>
          <cell r="S558" t="str">
            <v/>
          </cell>
          <cell r="T558" t="str">
            <v/>
          </cell>
          <cell r="U558" t="str">
            <v>7920</v>
          </cell>
          <cell r="V558" t="str">
            <v>ZGFT</v>
          </cell>
          <cell r="W558">
            <v>45748</v>
          </cell>
          <cell r="X558">
            <v>0.11</v>
          </cell>
          <cell r="Y558">
            <v>36.060514500000004</v>
          </cell>
        </row>
        <row r="559">
          <cell r="A559" t="str">
            <v>96801-001900A000</v>
          </cell>
          <cell r="B559" t="str">
            <v>FG,WP902Q-RKM5-AC-3_NA,Packing ASSY BR</v>
          </cell>
          <cell r="C559" t="str">
            <v>429A</v>
          </cell>
          <cell r="D559" t="str">
            <v>N10</v>
          </cell>
          <cell r="E559" t="str">
            <v/>
          </cell>
          <cell r="F559" t="str">
            <v>ZGFT</v>
          </cell>
          <cell r="G559" t="str">
            <v>OCS  96801</v>
          </cell>
          <cell r="H559">
            <v>0</v>
          </cell>
          <cell r="I559">
            <v>1000</v>
          </cell>
          <cell r="J559">
            <v>44253.5</v>
          </cell>
          <cell r="K559">
            <v>31044.25</v>
          </cell>
          <cell r="L559">
            <v>30622.65</v>
          </cell>
          <cell r="M559">
            <v>0</v>
          </cell>
          <cell r="N559">
            <v>0</v>
          </cell>
          <cell r="O559">
            <v>0</v>
          </cell>
          <cell r="P559" t="str">
            <v/>
          </cell>
          <cell r="Q559" t="str">
            <v>96801</v>
          </cell>
          <cell r="R559" t="str">
            <v/>
          </cell>
          <cell r="S559" t="str">
            <v/>
          </cell>
          <cell r="T559" t="str">
            <v/>
          </cell>
          <cell r="U559" t="str">
            <v>7920</v>
          </cell>
          <cell r="V559" t="str">
            <v>ZGFT</v>
          </cell>
          <cell r="W559">
            <v>45748</v>
          </cell>
          <cell r="X559">
            <v>0.11</v>
          </cell>
          <cell r="Y559">
            <v>33.991141500000005</v>
          </cell>
        </row>
        <row r="560">
          <cell r="A560" t="str">
            <v>96801-001900A000</v>
          </cell>
          <cell r="B560" t="str">
            <v>FG,WP902Q-RKM5-AC-3_NA,Packing ASSY BR</v>
          </cell>
          <cell r="C560" t="str">
            <v>429B</v>
          </cell>
          <cell r="D560" t="str">
            <v>N10</v>
          </cell>
          <cell r="E560" t="str">
            <v/>
          </cell>
          <cell r="F560" t="str">
            <v>ZGFT</v>
          </cell>
          <cell r="G560" t="str">
            <v>OCS  96801</v>
          </cell>
          <cell r="H560">
            <v>0</v>
          </cell>
          <cell r="I560">
            <v>1000</v>
          </cell>
          <cell r="J560">
            <v>31529.02</v>
          </cell>
          <cell r="K560">
            <v>32105.31</v>
          </cell>
          <cell r="L560">
            <v>32493.25</v>
          </cell>
          <cell r="M560">
            <v>0</v>
          </cell>
          <cell r="N560">
            <v>0</v>
          </cell>
          <cell r="O560">
            <v>0</v>
          </cell>
          <cell r="P560" t="str">
            <v/>
          </cell>
          <cell r="Q560" t="str">
            <v>96801</v>
          </cell>
          <cell r="R560" t="str">
            <v/>
          </cell>
          <cell r="S560" t="str">
            <v/>
          </cell>
          <cell r="T560" t="str">
            <v/>
          </cell>
          <cell r="U560" t="str">
            <v>7920</v>
          </cell>
          <cell r="V560" t="str">
            <v>ZGFT</v>
          </cell>
          <cell r="W560">
            <v>45748</v>
          </cell>
          <cell r="X560">
            <v>0.11</v>
          </cell>
          <cell r="Y560">
            <v>36.067507500000005</v>
          </cell>
        </row>
        <row r="561">
          <cell r="A561" t="str">
            <v>96801-001910A000</v>
          </cell>
          <cell r="B561" t="str">
            <v>FG,WP901A-PBE5-AC400-ISO-4_NA,Packing</v>
          </cell>
          <cell r="C561" t="str">
            <v>429A</v>
          </cell>
          <cell r="D561" t="str">
            <v>N10</v>
          </cell>
          <cell r="E561" t="str">
            <v/>
          </cell>
          <cell r="F561" t="str">
            <v>ZGFT</v>
          </cell>
          <cell r="G561" t="str">
            <v>OCS  96801</v>
          </cell>
          <cell r="H561">
            <v>0</v>
          </cell>
          <cell r="I561">
            <v>1000</v>
          </cell>
          <cell r="J561">
            <v>45105</v>
          </cell>
          <cell r="K561">
            <v>41085.97</v>
          </cell>
          <cell r="L561">
            <v>40510.93</v>
          </cell>
          <cell r="M561">
            <v>0</v>
          </cell>
          <cell r="N561">
            <v>162.04</v>
          </cell>
          <cell r="O561">
            <v>4</v>
          </cell>
          <cell r="P561" t="str">
            <v/>
          </cell>
          <cell r="Q561" t="str">
            <v>96801</v>
          </cell>
          <cell r="R561" t="str">
            <v/>
          </cell>
          <cell r="S561" t="str">
            <v/>
          </cell>
          <cell r="T561" t="str">
            <v/>
          </cell>
          <cell r="U561" t="str">
            <v>7920</v>
          </cell>
          <cell r="V561" t="str">
            <v>ZGFT</v>
          </cell>
          <cell r="W561">
            <v>45748</v>
          </cell>
          <cell r="X561">
            <v>0.11</v>
          </cell>
          <cell r="Y561">
            <v>44.967132300000003</v>
          </cell>
        </row>
        <row r="562">
          <cell r="A562" t="str">
            <v>96801-001910A000</v>
          </cell>
          <cell r="B562" t="str">
            <v>FG,WP901A-PBE5-AC400-ISO-4_NA,Packing</v>
          </cell>
          <cell r="C562" t="str">
            <v>429B</v>
          </cell>
          <cell r="D562" t="str">
            <v>N10</v>
          </cell>
          <cell r="E562" t="str">
            <v/>
          </cell>
          <cell r="F562" t="str">
            <v>ZGFT</v>
          </cell>
          <cell r="G562" t="str">
            <v>OCS  96801</v>
          </cell>
          <cell r="H562">
            <v>0</v>
          </cell>
          <cell r="I562">
            <v>1000</v>
          </cell>
          <cell r="J562">
            <v>47702</v>
          </cell>
          <cell r="K562">
            <v>40468.06</v>
          </cell>
          <cell r="L562">
            <v>40775.769999999997</v>
          </cell>
          <cell r="M562">
            <v>0</v>
          </cell>
          <cell r="N562">
            <v>0</v>
          </cell>
          <cell r="O562">
            <v>0</v>
          </cell>
          <cell r="P562" t="str">
            <v/>
          </cell>
          <cell r="Q562" t="str">
            <v>96801</v>
          </cell>
          <cell r="R562" t="str">
            <v/>
          </cell>
          <cell r="S562" t="str">
            <v/>
          </cell>
          <cell r="T562" t="str">
            <v/>
          </cell>
          <cell r="U562" t="str">
            <v>7920</v>
          </cell>
          <cell r="V562" t="str">
            <v>ZGFT</v>
          </cell>
          <cell r="W562">
            <v>45748</v>
          </cell>
          <cell r="X562">
            <v>0.11</v>
          </cell>
          <cell r="Y562">
            <v>45.261104699999997</v>
          </cell>
        </row>
        <row r="563">
          <cell r="A563" t="str">
            <v>96801-001920A000</v>
          </cell>
          <cell r="B563" t="str">
            <v>FG,WP901A-PBE5-AC400-ISO-4_NA,Packing</v>
          </cell>
          <cell r="C563" t="str">
            <v>429A</v>
          </cell>
          <cell r="D563" t="str">
            <v>N10</v>
          </cell>
          <cell r="E563" t="str">
            <v/>
          </cell>
          <cell r="F563" t="str">
            <v>ZGFT</v>
          </cell>
          <cell r="G563" t="str">
            <v>OCS  96801</v>
          </cell>
          <cell r="H563">
            <v>0</v>
          </cell>
          <cell r="I563">
            <v>1000</v>
          </cell>
          <cell r="J563">
            <v>42890</v>
          </cell>
          <cell r="K563">
            <v>41000.03</v>
          </cell>
          <cell r="L563">
            <v>40424.99</v>
          </cell>
          <cell r="M563">
            <v>0</v>
          </cell>
          <cell r="N563">
            <v>80.849999999999994</v>
          </cell>
          <cell r="O563">
            <v>2</v>
          </cell>
          <cell r="P563" t="str">
            <v/>
          </cell>
          <cell r="Q563" t="str">
            <v>96801</v>
          </cell>
          <cell r="R563" t="str">
            <v/>
          </cell>
          <cell r="S563" t="str">
            <v/>
          </cell>
          <cell r="T563" t="str">
            <v/>
          </cell>
          <cell r="U563" t="str">
            <v>7920</v>
          </cell>
          <cell r="V563" t="str">
            <v>ZGFT</v>
          </cell>
          <cell r="W563">
            <v>45748</v>
          </cell>
          <cell r="X563">
            <v>0.11</v>
          </cell>
          <cell r="Y563">
            <v>44.871738900000004</v>
          </cell>
        </row>
        <row r="564">
          <cell r="A564" t="str">
            <v>96801-001920A000</v>
          </cell>
          <cell r="B564" t="str">
            <v>FG,WP901A-PBE5-AC400-ISO-4_NA,Packing</v>
          </cell>
          <cell r="C564" t="str">
            <v>429B</v>
          </cell>
          <cell r="D564" t="str">
            <v>N10</v>
          </cell>
          <cell r="E564" t="str">
            <v/>
          </cell>
          <cell r="F564" t="str">
            <v>ZGFT</v>
          </cell>
          <cell r="G564" t="str">
            <v>OCS  96801</v>
          </cell>
          <cell r="H564">
            <v>0</v>
          </cell>
          <cell r="I564">
            <v>1000</v>
          </cell>
          <cell r="J564">
            <v>0</v>
          </cell>
          <cell r="K564">
            <v>40398.120000000003</v>
          </cell>
          <cell r="L564">
            <v>40705.83</v>
          </cell>
          <cell r="M564">
            <v>0</v>
          </cell>
          <cell r="N564">
            <v>0</v>
          </cell>
          <cell r="O564">
            <v>0</v>
          </cell>
          <cell r="P564" t="str">
            <v/>
          </cell>
          <cell r="Q564" t="str">
            <v>96801</v>
          </cell>
          <cell r="R564" t="str">
            <v/>
          </cell>
          <cell r="S564" t="str">
            <v/>
          </cell>
          <cell r="T564" t="str">
            <v/>
          </cell>
          <cell r="U564" t="str">
            <v>7920</v>
          </cell>
          <cell r="V564" t="str">
            <v>ZGFT</v>
          </cell>
          <cell r="W564">
            <v>45748</v>
          </cell>
          <cell r="X564">
            <v>0.11</v>
          </cell>
          <cell r="Y564">
            <v>45.183471300000001</v>
          </cell>
        </row>
        <row r="565">
          <cell r="A565" t="str">
            <v>96801-001930A000</v>
          </cell>
          <cell r="B565" t="str">
            <v>FG,WP901A-PBE5-AC400-ISO-4_NA,Packing</v>
          </cell>
          <cell r="C565" t="str">
            <v>429A</v>
          </cell>
          <cell r="D565" t="str">
            <v>N10</v>
          </cell>
          <cell r="E565" t="str">
            <v/>
          </cell>
          <cell r="F565" t="str">
            <v>ZGFT</v>
          </cell>
          <cell r="G565" t="str">
            <v>OCS  96801</v>
          </cell>
          <cell r="H565">
            <v>0</v>
          </cell>
          <cell r="I565">
            <v>1000</v>
          </cell>
          <cell r="J565">
            <v>43701.2</v>
          </cell>
          <cell r="K565">
            <v>40365.53</v>
          </cell>
          <cell r="L565">
            <v>39790.49</v>
          </cell>
          <cell r="M565">
            <v>0</v>
          </cell>
          <cell r="N565">
            <v>0</v>
          </cell>
          <cell r="O565">
            <v>0</v>
          </cell>
          <cell r="P565" t="str">
            <v/>
          </cell>
          <cell r="Q565" t="str">
            <v>96801</v>
          </cell>
          <cell r="R565" t="str">
            <v/>
          </cell>
          <cell r="S565" t="str">
            <v/>
          </cell>
          <cell r="T565" t="str">
            <v/>
          </cell>
          <cell r="U565" t="str">
            <v>7920</v>
          </cell>
          <cell r="V565" t="str">
            <v>ZGFT</v>
          </cell>
          <cell r="W565">
            <v>45748</v>
          </cell>
          <cell r="X565">
            <v>0.11</v>
          </cell>
          <cell r="Y565">
            <v>44.167443900000002</v>
          </cell>
        </row>
        <row r="566">
          <cell r="A566" t="str">
            <v>96801-001930A000</v>
          </cell>
          <cell r="B566" t="str">
            <v>FG,WP901A-PBE5-AC400-ISO-4_NA,Packing</v>
          </cell>
          <cell r="C566" t="str">
            <v>429B</v>
          </cell>
          <cell r="D566" t="str">
            <v>N10</v>
          </cell>
          <cell r="E566" t="str">
            <v/>
          </cell>
          <cell r="F566" t="str">
            <v>ZGFT</v>
          </cell>
          <cell r="G566" t="str">
            <v>OCS  96801</v>
          </cell>
          <cell r="H566">
            <v>0</v>
          </cell>
          <cell r="I566">
            <v>1000</v>
          </cell>
          <cell r="J566">
            <v>0</v>
          </cell>
          <cell r="K566">
            <v>39746.339999999997</v>
          </cell>
          <cell r="L566">
            <v>40054.050000000003</v>
          </cell>
          <cell r="M566">
            <v>0</v>
          </cell>
          <cell r="N566">
            <v>0</v>
          </cell>
          <cell r="O566">
            <v>0</v>
          </cell>
          <cell r="P566" t="str">
            <v/>
          </cell>
          <cell r="Q566" t="str">
            <v>96801</v>
          </cell>
          <cell r="R566" t="str">
            <v/>
          </cell>
          <cell r="S566" t="str">
            <v/>
          </cell>
          <cell r="T566" t="str">
            <v/>
          </cell>
          <cell r="U566" t="str">
            <v>7920</v>
          </cell>
          <cell r="V566" t="str">
            <v>ZGFT</v>
          </cell>
          <cell r="W566">
            <v>45748</v>
          </cell>
          <cell r="X566">
            <v>0.11</v>
          </cell>
          <cell r="Y566">
            <v>44.459995500000005</v>
          </cell>
        </row>
        <row r="567">
          <cell r="A567" t="str">
            <v>96801-001940A000</v>
          </cell>
          <cell r="B567" t="str">
            <v>FG,WP901A-PBE5-AC400-ISO-4_NA,Packing</v>
          </cell>
          <cell r="C567" t="str">
            <v>429A</v>
          </cell>
          <cell r="D567" t="str">
            <v>N10</v>
          </cell>
          <cell r="E567" t="str">
            <v/>
          </cell>
          <cell r="F567" t="str">
            <v>ZGFT</v>
          </cell>
          <cell r="G567" t="str">
            <v>OCS  96801</v>
          </cell>
          <cell r="H567">
            <v>0</v>
          </cell>
          <cell r="I567">
            <v>1000</v>
          </cell>
          <cell r="J567">
            <v>53640</v>
          </cell>
          <cell r="K567">
            <v>41085.97</v>
          </cell>
          <cell r="L567">
            <v>40510.93</v>
          </cell>
          <cell r="M567">
            <v>0</v>
          </cell>
          <cell r="N567">
            <v>81.02</v>
          </cell>
          <cell r="O567">
            <v>2</v>
          </cell>
          <cell r="P567" t="str">
            <v/>
          </cell>
          <cell r="Q567" t="str">
            <v>96801</v>
          </cell>
          <cell r="R567" t="str">
            <v/>
          </cell>
          <cell r="S567" t="str">
            <v/>
          </cell>
          <cell r="T567" t="str">
            <v/>
          </cell>
          <cell r="U567" t="str">
            <v>7920</v>
          </cell>
          <cell r="V567" t="str">
            <v>ZGFT</v>
          </cell>
          <cell r="W567">
            <v>45748</v>
          </cell>
          <cell r="X567">
            <v>0.11</v>
          </cell>
          <cell r="Y567">
            <v>44.967132300000003</v>
          </cell>
        </row>
        <row r="568">
          <cell r="A568" t="str">
            <v>96801-001940A000</v>
          </cell>
          <cell r="B568" t="str">
            <v>FG,WP901A-PBE5-AC400-ISO-4_NA,Packing</v>
          </cell>
          <cell r="C568" t="str">
            <v>429B</v>
          </cell>
          <cell r="D568" t="str">
            <v>N10</v>
          </cell>
          <cell r="E568" t="str">
            <v/>
          </cell>
          <cell r="F568" t="str">
            <v>ZGFT</v>
          </cell>
          <cell r="G568" t="str">
            <v>OCS  96801</v>
          </cell>
          <cell r="H568">
            <v>0</v>
          </cell>
          <cell r="I568">
            <v>1000</v>
          </cell>
          <cell r="J568">
            <v>42577.54</v>
          </cell>
          <cell r="K568">
            <v>40468.43</v>
          </cell>
          <cell r="L568">
            <v>40776.14</v>
          </cell>
          <cell r="M568">
            <v>0</v>
          </cell>
          <cell r="N568">
            <v>0</v>
          </cell>
          <cell r="O568">
            <v>0</v>
          </cell>
          <cell r="P568" t="str">
            <v/>
          </cell>
          <cell r="Q568" t="str">
            <v>96801</v>
          </cell>
          <cell r="R568" t="str">
            <v/>
          </cell>
          <cell r="S568" t="str">
            <v/>
          </cell>
          <cell r="T568" t="str">
            <v/>
          </cell>
          <cell r="U568" t="str">
            <v>7920</v>
          </cell>
          <cell r="V568" t="str">
            <v>ZGFT</v>
          </cell>
          <cell r="W568">
            <v>45748</v>
          </cell>
          <cell r="X568">
            <v>0.11</v>
          </cell>
          <cell r="Y568">
            <v>45.2615154</v>
          </cell>
        </row>
        <row r="569">
          <cell r="A569" t="str">
            <v>96801-001950A000</v>
          </cell>
          <cell r="B569" t="str">
            <v>FG,WP901A-PBE5-AC400-ISO-4_NA,Packing</v>
          </cell>
          <cell r="C569" t="str">
            <v>429A</v>
          </cell>
          <cell r="D569" t="str">
            <v>N10</v>
          </cell>
          <cell r="E569" t="str">
            <v/>
          </cell>
          <cell r="F569" t="str">
            <v>ZGFT</v>
          </cell>
          <cell r="G569" t="str">
            <v>OCS  96801</v>
          </cell>
          <cell r="H569">
            <v>0</v>
          </cell>
          <cell r="I569">
            <v>1000</v>
          </cell>
          <cell r="J569">
            <v>40408</v>
          </cell>
          <cell r="K569">
            <v>39914.07</v>
          </cell>
          <cell r="L569">
            <v>40426.71</v>
          </cell>
          <cell r="M569">
            <v>0</v>
          </cell>
          <cell r="N569">
            <v>0</v>
          </cell>
          <cell r="O569">
            <v>0</v>
          </cell>
          <cell r="P569" t="str">
            <v/>
          </cell>
          <cell r="Q569" t="str">
            <v>96801</v>
          </cell>
          <cell r="R569" t="str">
            <v/>
          </cell>
          <cell r="S569" t="str">
            <v/>
          </cell>
          <cell r="T569" t="str">
            <v/>
          </cell>
          <cell r="U569" t="str">
            <v>7920</v>
          </cell>
          <cell r="V569" t="str">
            <v>ZGFT</v>
          </cell>
          <cell r="W569">
            <v>45748</v>
          </cell>
          <cell r="X569">
            <v>0.11</v>
          </cell>
          <cell r="Y569">
            <v>44.873648100000004</v>
          </cell>
        </row>
        <row r="570">
          <cell r="A570" t="str">
            <v>96801-001950A000</v>
          </cell>
          <cell r="B570" t="str">
            <v>FG,WP901A-PBE5-AC400-ISO-4_NA,Packing</v>
          </cell>
          <cell r="C570" t="str">
            <v>429B</v>
          </cell>
          <cell r="D570" t="str">
            <v>N10</v>
          </cell>
          <cell r="E570" t="str">
            <v/>
          </cell>
          <cell r="F570" t="str">
            <v>ZGFT</v>
          </cell>
          <cell r="G570" t="str">
            <v>OCS  96801</v>
          </cell>
          <cell r="H570">
            <v>0</v>
          </cell>
          <cell r="I570">
            <v>1000</v>
          </cell>
          <cell r="J570">
            <v>0</v>
          </cell>
          <cell r="K570">
            <v>40383.040000000001</v>
          </cell>
          <cell r="L570">
            <v>40690.75</v>
          </cell>
          <cell r="M570">
            <v>0</v>
          </cell>
          <cell r="N570">
            <v>0</v>
          </cell>
          <cell r="O570">
            <v>0</v>
          </cell>
          <cell r="P570" t="str">
            <v/>
          </cell>
          <cell r="Q570" t="str">
            <v>96801</v>
          </cell>
          <cell r="R570" t="str">
            <v/>
          </cell>
          <cell r="S570" t="str">
            <v/>
          </cell>
          <cell r="T570" t="str">
            <v/>
          </cell>
          <cell r="U570" t="str">
            <v>7920</v>
          </cell>
          <cell r="V570" t="str">
            <v>ZGFT</v>
          </cell>
          <cell r="W570">
            <v>45748</v>
          </cell>
          <cell r="X570">
            <v>0.11</v>
          </cell>
          <cell r="Y570">
            <v>45.166732500000002</v>
          </cell>
        </row>
        <row r="571">
          <cell r="A571" t="str">
            <v>96801-001960A000</v>
          </cell>
          <cell r="B571" t="str">
            <v>FG,WP901A-PBE5-AC400-ISO-4_NA,Packing</v>
          </cell>
          <cell r="C571" t="str">
            <v>429A</v>
          </cell>
          <cell r="D571" t="str">
            <v>N10</v>
          </cell>
          <cell r="E571" t="str">
            <v/>
          </cell>
          <cell r="F571" t="str">
            <v>ZGFT</v>
          </cell>
          <cell r="G571" t="str">
            <v>OCS  96801</v>
          </cell>
          <cell r="H571">
            <v>0</v>
          </cell>
          <cell r="I571">
            <v>1000</v>
          </cell>
          <cell r="J571">
            <v>53870</v>
          </cell>
          <cell r="K571">
            <v>41001.75</v>
          </cell>
          <cell r="L571">
            <v>40426.71</v>
          </cell>
          <cell r="M571">
            <v>0</v>
          </cell>
          <cell r="N571">
            <v>80.849999999999994</v>
          </cell>
          <cell r="O571">
            <v>2</v>
          </cell>
          <cell r="P571" t="str">
            <v/>
          </cell>
          <cell r="Q571" t="str">
            <v>96801</v>
          </cell>
          <cell r="R571" t="str">
            <v/>
          </cell>
          <cell r="S571" t="str">
            <v/>
          </cell>
          <cell r="T571" t="str">
            <v/>
          </cell>
          <cell r="U571" t="str">
            <v>7920</v>
          </cell>
          <cell r="V571" t="str">
            <v>ZGFT</v>
          </cell>
          <cell r="W571">
            <v>45748</v>
          </cell>
          <cell r="X571">
            <v>0.11</v>
          </cell>
          <cell r="Y571">
            <v>44.873648100000004</v>
          </cell>
        </row>
        <row r="572">
          <cell r="A572" t="str">
            <v>96801-001960A000</v>
          </cell>
          <cell r="B572" t="str">
            <v>FG,WP901A-PBE5-AC400-ISO-4_NA,Packing</v>
          </cell>
          <cell r="C572" t="str">
            <v>429B</v>
          </cell>
          <cell r="D572" t="str">
            <v>N10</v>
          </cell>
          <cell r="E572" t="str">
            <v/>
          </cell>
          <cell r="F572" t="str">
            <v>ZGFT</v>
          </cell>
          <cell r="G572" t="str">
            <v>OCS  96801</v>
          </cell>
          <cell r="H572">
            <v>0</v>
          </cell>
          <cell r="I572">
            <v>1000</v>
          </cell>
          <cell r="J572">
            <v>0</v>
          </cell>
          <cell r="K572">
            <v>40383.040000000001</v>
          </cell>
          <cell r="L572">
            <v>40690.75</v>
          </cell>
          <cell r="M572">
            <v>0</v>
          </cell>
          <cell r="N572">
            <v>0</v>
          </cell>
          <cell r="O572">
            <v>0</v>
          </cell>
          <cell r="P572" t="str">
            <v/>
          </cell>
          <cell r="Q572" t="str">
            <v>96801</v>
          </cell>
          <cell r="R572" t="str">
            <v/>
          </cell>
          <cell r="S572" t="str">
            <v/>
          </cell>
          <cell r="T572" t="str">
            <v/>
          </cell>
          <cell r="U572" t="str">
            <v>7920</v>
          </cell>
          <cell r="V572" t="str">
            <v>ZGFT</v>
          </cell>
          <cell r="W572">
            <v>45748</v>
          </cell>
          <cell r="X572">
            <v>0.11</v>
          </cell>
          <cell r="Y572">
            <v>45.166732500000002</v>
          </cell>
        </row>
        <row r="573">
          <cell r="A573" t="str">
            <v>96801-001980A000</v>
          </cell>
          <cell r="B573" t="str">
            <v>FG,WP401A-U4-NS2N-2_NA,Packing ASSY</v>
          </cell>
          <cell r="C573" t="str">
            <v>429A</v>
          </cell>
          <cell r="D573" t="str">
            <v>N10</v>
          </cell>
          <cell r="E573" t="str">
            <v/>
          </cell>
          <cell r="F573" t="str">
            <v>ZGFT</v>
          </cell>
          <cell r="G573" t="str">
            <v>OCS  96801</v>
          </cell>
          <cell r="H573">
            <v>0</v>
          </cell>
          <cell r="I573">
            <v>1000</v>
          </cell>
          <cell r="J573">
            <v>40427.5</v>
          </cell>
          <cell r="K573">
            <v>23539.7</v>
          </cell>
          <cell r="L573">
            <v>24259.01</v>
          </cell>
          <cell r="M573">
            <v>0</v>
          </cell>
          <cell r="N573">
            <v>0</v>
          </cell>
          <cell r="O573">
            <v>0</v>
          </cell>
          <cell r="P573" t="str">
            <v/>
          </cell>
          <cell r="Q573" t="str">
            <v>96801</v>
          </cell>
          <cell r="R573" t="str">
            <v/>
          </cell>
          <cell r="S573" t="str">
            <v/>
          </cell>
          <cell r="T573" t="str">
            <v/>
          </cell>
          <cell r="U573" t="str">
            <v>7920</v>
          </cell>
          <cell r="V573" t="str">
            <v>ZGFT</v>
          </cell>
          <cell r="W573">
            <v>45748</v>
          </cell>
          <cell r="X573">
            <v>0.11</v>
          </cell>
          <cell r="Y573">
            <v>26.927501100000001</v>
          </cell>
        </row>
        <row r="574">
          <cell r="A574" t="str">
            <v>96801-001980A000</v>
          </cell>
          <cell r="B574" t="str">
            <v>FG,WP401A-U4-NS2N-2_NA,Packing ASSY</v>
          </cell>
          <cell r="C574" t="str">
            <v>429B</v>
          </cell>
          <cell r="D574" t="str">
            <v>N10</v>
          </cell>
          <cell r="E574" t="str">
            <v/>
          </cell>
          <cell r="F574" t="str">
            <v>ZGFT</v>
          </cell>
          <cell r="G574" t="str">
            <v>OCS  96801</v>
          </cell>
          <cell r="H574">
            <v>0</v>
          </cell>
          <cell r="I574">
            <v>1000</v>
          </cell>
          <cell r="J574">
            <v>24005.08</v>
          </cell>
          <cell r="K574">
            <v>23680.47</v>
          </cell>
          <cell r="L574">
            <v>23853.94</v>
          </cell>
          <cell r="M574">
            <v>0</v>
          </cell>
          <cell r="N574">
            <v>0</v>
          </cell>
          <cell r="O574">
            <v>0</v>
          </cell>
          <cell r="P574" t="str">
            <v/>
          </cell>
          <cell r="Q574" t="str">
            <v>96801</v>
          </cell>
          <cell r="R574" t="str">
            <v/>
          </cell>
          <cell r="S574" t="str">
            <v/>
          </cell>
          <cell r="T574" t="str">
            <v/>
          </cell>
          <cell r="U574" t="str">
            <v>7920</v>
          </cell>
          <cell r="V574" t="str">
            <v>ZGFT</v>
          </cell>
          <cell r="W574">
            <v>45748</v>
          </cell>
          <cell r="X574">
            <v>0.11</v>
          </cell>
          <cell r="Y574">
            <v>26.4778734</v>
          </cell>
        </row>
        <row r="575">
          <cell r="A575" t="str">
            <v>96801-001990A000</v>
          </cell>
          <cell r="B575" t="str">
            <v>FG,WP401A-U4-NS2N-2_NA,Packing ASSY EU</v>
          </cell>
          <cell r="C575" t="str">
            <v>429A</v>
          </cell>
          <cell r="D575" t="str">
            <v>N10</v>
          </cell>
          <cell r="E575" t="str">
            <v/>
          </cell>
          <cell r="F575" t="str">
            <v>ZGFT</v>
          </cell>
          <cell r="G575" t="str">
            <v>OCS  96801</v>
          </cell>
          <cell r="H575">
            <v>0</v>
          </cell>
          <cell r="I575">
            <v>1000</v>
          </cell>
          <cell r="J575">
            <v>26180</v>
          </cell>
          <cell r="K575">
            <v>24166.240000000002</v>
          </cell>
          <cell r="L575">
            <v>24259.01</v>
          </cell>
          <cell r="M575">
            <v>0</v>
          </cell>
          <cell r="N575">
            <v>48.52</v>
          </cell>
          <cell r="O575">
            <v>2</v>
          </cell>
          <cell r="P575" t="str">
            <v/>
          </cell>
          <cell r="Q575" t="str">
            <v>96801</v>
          </cell>
          <cell r="R575" t="str">
            <v/>
          </cell>
          <cell r="S575" t="str">
            <v/>
          </cell>
          <cell r="T575" t="str">
            <v/>
          </cell>
          <cell r="U575" t="str">
            <v>7920</v>
          </cell>
          <cell r="V575" t="str">
            <v>ZGFT</v>
          </cell>
          <cell r="W575">
            <v>45748</v>
          </cell>
          <cell r="X575">
            <v>0.11</v>
          </cell>
          <cell r="Y575">
            <v>26.927501100000001</v>
          </cell>
        </row>
        <row r="576">
          <cell r="A576" t="str">
            <v>96801-001990A000</v>
          </cell>
          <cell r="B576" t="str">
            <v>FG,WP401A-U4-NS2N-2_NA,Packing ASSY EU</v>
          </cell>
          <cell r="C576" t="str">
            <v>429B</v>
          </cell>
          <cell r="D576" t="str">
            <v>N10</v>
          </cell>
          <cell r="E576" t="str">
            <v/>
          </cell>
          <cell r="F576" t="str">
            <v>ZGFT</v>
          </cell>
          <cell r="G576" t="str">
            <v>OCS  96801</v>
          </cell>
          <cell r="H576">
            <v>0</v>
          </cell>
          <cell r="I576">
            <v>1000</v>
          </cell>
          <cell r="J576">
            <v>24167.91</v>
          </cell>
          <cell r="K576">
            <v>23674.41</v>
          </cell>
          <cell r="L576">
            <v>23847</v>
          </cell>
          <cell r="M576">
            <v>0</v>
          </cell>
          <cell r="N576">
            <v>0</v>
          </cell>
          <cell r="O576">
            <v>0</v>
          </cell>
          <cell r="P576" t="str">
            <v/>
          </cell>
          <cell r="Q576" t="str">
            <v>96801</v>
          </cell>
          <cell r="R576" t="str">
            <v/>
          </cell>
          <cell r="S576" t="str">
            <v/>
          </cell>
          <cell r="T576" t="str">
            <v/>
          </cell>
          <cell r="U576" t="str">
            <v>7920</v>
          </cell>
          <cell r="V576" t="str">
            <v>ZGFT</v>
          </cell>
          <cell r="W576">
            <v>45748</v>
          </cell>
          <cell r="X576">
            <v>0.11</v>
          </cell>
          <cell r="Y576">
            <v>26.470170000000003</v>
          </cell>
        </row>
        <row r="577">
          <cell r="A577" t="str">
            <v>96801-002000A000</v>
          </cell>
          <cell r="B577" t="str">
            <v>FG,WP401A-U4-NS2N-2_NA,Packing ASSY</v>
          </cell>
          <cell r="C577" t="str">
            <v>429A</v>
          </cell>
          <cell r="D577" t="str">
            <v>N10</v>
          </cell>
          <cell r="E577" t="str">
            <v/>
          </cell>
          <cell r="F577" t="str">
            <v>ZGFT</v>
          </cell>
          <cell r="G577" t="str">
            <v>OCS  96801</v>
          </cell>
          <cell r="H577">
            <v>0</v>
          </cell>
          <cell r="I577">
            <v>1000</v>
          </cell>
          <cell r="J577">
            <v>0</v>
          </cell>
          <cell r="K577">
            <v>22809.98</v>
          </cell>
          <cell r="L577">
            <v>22958.57</v>
          </cell>
          <cell r="M577">
            <v>0</v>
          </cell>
          <cell r="N577">
            <v>0</v>
          </cell>
          <cell r="O577">
            <v>0</v>
          </cell>
          <cell r="P577" t="str">
            <v/>
          </cell>
          <cell r="Q577" t="str">
            <v>96801</v>
          </cell>
          <cell r="R577" t="str">
            <v/>
          </cell>
          <cell r="S577" t="str">
            <v/>
          </cell>
          <cell r="T577" t="str">
            <v/>
          </cell>
          <cell r="U577" t="str">
            <v>7920</v>
          </cell>
          <cell r="V577" t="str">
            <v>ZGFT</v>
          </cell>
          <cell r="W577">
            <v>45748</v>
          </cell>
          <cell r="X577">
            <v>0.11</v>
          </cell>
          <cell r="Y577">
            <v>25.484012700000001</v>
          </cell>
        </row>
        <row r="578">
          <cell r="A578" t="str">
            <v>96801-002000A000</v>
          </cell>
          <cell r="B578" t="str">
            <v>FG,WP401A-U4-NS2N-2_NA,Packing ASSY</v>
          </cell>
          <cell r="C578" t="str">
            <v>429B</v>
          </cell>
          <cell r="D578" t="str">
            <v>N10</v>
          </cell>
          <cell r="E578" t="str">
            <v/>
          </cell>
          <cell r="F578" t="str">
            <v>ZGFT</v>
          </cell>
          <cell r="G578" t="str">
            <v>OCS  96801</v>
          </cell>
          <cell r="H578">
            <v>0</v>
          </cell>
          <cell r="I578">
            <v>1000</v>
          </cell>
          <cell r="J578">
            <v>0</v>
          </cell>
          <cell r="K578">
            <v>22940.37</v>
          </cell>
          <cell r="L578">
            <v>23112.959999999999</v>
          </cell>
          <cell r="M578">
            <v>0</v>
          </cell>
          <cell r="N578">
            <v>0</v>
          </cell>
          <cell r="O578">
            <v>0</v>
          </cell>
          <cell r="P578" t="str">
            <v/>
          </cell>
          <cell r="Q578" t="str">
            <v>96801</v>
          </cell>
          <cell r="R578" t="str">
            <v/>
          </cell>
          <cell r="S578" t="str">
            <v/>
          </cell>
          <cell r="T578" t="str">
            <v/>
          </cell>
          <cell r="U578" t="str">
            <v>7920</v>
          </cell>
          <cell r="V578" t="str">
            <v>ZGFT</v>
          </cell>
          <cell r="W578">
            <v>45748</v>
          </cell>
          <cell r="X578">
            <v>0.11</v>
          </cell>
          <cell r="Y578">
            <v>25.655385599999999</v>
          </cell>
        </row>
        <row r="579">
          <cell r="A579" t="str">
            <v>96801-002010A000</v>
          </cell>
          <cell r="B579" t="str">
            <v>FG,WP401A-U4-NS2N-2_NA,Packing ASSY AR</v>
          </cell>
          <cell r="C579" t="str">
            <v>429A</v>
          </cell>
          <cell r="D579" t="str">
            <v>N10</v>
          </cell>
          <cell r="E579" t="str">
            <v/>
          </cell>
          <cell r="F579" t="str">
            <v>ZGFT</v>
          </cell>
          <cell r="G579" t="str">
            <v>OCS  96801</v>
          </cell>
          <cell r="H579">
            <v>0</v>
          </cell>
          <cell r="I579">
            <v>1000</v>
          </cell>
          <cell r="J579">
            <v>0</v>
          </cell>
          <cell r="K579">
            <v>23457.56</v>
          </cell>
          <cell r="L579">
            <v>23606.15</v>
          </cell>
          <cell r="M579">
            <v>0</v>
          </cell>
          <cell r="N579">
            <v>0</v>
          </cell>
          <cell r="O579">
            <v>0</v>
          </cell>
          <cell r="P579" t="str">
            <v/>
          </cell>
          <cell r="Q579" t="str">
            <v>96801</v>
          </cell>
          <cell r="R579" t="str">
            <v/>
          </cell>
          <cell r="S579" t="str">
            <v/>
          </cell>
          <cell r="T579" t="str">
            <v/>
          </cell>
          <cell r="U579" t="str">
            <v>7920</v>
          </cell>
          <cell r="V579" t="str">
            <v>ZGFT</v>
          </cell>
          <cell r="W579">
            <v>45748</v>
          </cell>
          <cell r="X579">
            <v>0.11</v>
          </cell>
          <cell r="Y579">
            <v>26.202826500000004</v>
          </cell>
        </row>
        <row r="580">
          <cell r="A580" t="str">
            <v>96801-002020A000</v>
          </cell>
          <cell r="B580" t="str">
            <v>FG,WP401A-U4-NS2N-2_NA,Packing ASSY BR</v>
          </cell>
          <cell r="C580" t="str">
            <v>429A</v>
          </cell>
          <cell r="D580" t="str">
            <v>N10</v>
          </cell>
          <cell r="E580" t="str">
            <v/>
          </cell>
          <cell r="F580" t="str">
            <v>ZGFT</v>
          </cell>
          <cell r="G580" t="str">
            <v>OCS  96801</v>
          </cell>
          <cell r="H580">
            <v>0</v>
          </cell>
          <cell r="I580">
            <v>1000</v>
          </cell>
          <cell r="J580">
            <v>0</v>
          </cell>
          <cell r="K580">
            <v>23457.56</v>
          </cell>
          <cell r="L580">
            <v>23606.15</v>
          </cell>
          <cell r="M580">
            <v>0</v>
          </cell>
          <cell r="N580">
            <v>0</v>
          </cell>
          <cell r="O580">
            <v>0</v>
          </cell>
          <cell r="P580" t="str">
            <v/>
          </cell>
          <cell r="Q580" t="str">
            <v>96801</v>
          </cell>
          <cell r="R580" t="str">
            <v/>
          </cell>
          <cell r="S580" t="str">
            <v/>
          </cell>
          <cell r="T580" t="str">
            <v/>
          </cell>
          <cell r="U580" t="str">
            <v>7920</v>
          </cell>
          <cell r="V580" t="str">
            <v>ZGFT</v>
          </cell>
          <cell r="W580">
            <v>45748</v>
          </cell>
          <cell r="X580">
            <v>0.11</v>
          </cell>
          <cell r="Y580">
            <v>26.202826500000004</v>
          </cell>
        </row>
        <row r="581">
          <cell r="A581" t="str">
            <v>96801-002030A000</v>
          </cell>
          <cell r="B581" t="str">
            <v>FG,WP401A-U4-NS2N-2_NA,Packing ASSY AU</v>
          </cell>
          <cell r="C581" t="str">
            <v>429A</v>
          </cell>
          <cell r="D581" t="str">
            <v>N10</v>
          </cell>
          <cell r="E581" t="str">
            <v/>
          </cell>
          <cell r="F581" t="str">
            <v>ZGFT</v>
          </cell>
          <cell r="G581" t="str">
            <v>OCS  96801</v>
          </cell>
          <cell r="H581">
            <v>0</v>
          </cell>
          <cell r="I581">
            <v>1000</v>
          </cell>
          <cell r="J581">
            <v>0</v>
          </cell>
          <cell r="K581">
            <v>23455.83</v>
          </cell>
          <cell r="L581">
            <v>23604.42</v>
          </cell>
          <cell r="M581">
            <v>0</v>
          </cell>
          <cell r="N581">
            <v>0</v>
          </cell>
          <cell r="O581">
            <v>0</v>
          </cell>
          <cell r="P581" t="str">
            <v/>
          </cell>
          <cell r="Q581" t="str">
            <v>96801</v>
          </cell>
          <cell r="R581" t="str">
            <v/>
          </cell>
          <cell r="S581" t="str">
            <v/>
          </cell>
          <cell r="T581" t="str">
            <v/>
          </cell>
          <cell r="U581" t="str">
            <v>7920</v>
          </cell>
          <cell r="V581" t="str">
            <v>ZGFT</v>
          </cell>
          <cell r="W581">
            <v>45748</v>
          </cell>
          <cell r="X581">
            <v>0.11</v>
          </cell>
          <cell r="Y581">
            <v>26.200906199999999</v>
          </cell>
        </row>
        <row r="582">
          <cell r="A582" t="str">
            <v>96801-002040A000</v>
          </cell>
          <cell r="B582" t="str">
            <v>FG,WP901Q-RP5AC-G2_NA,600-01144 GPS EVA</v>
          </cell>
          <cell r="C582" t="str">
            <v>429A</v>
          </cell>
          <cell r="D582" t="str">
            <v>N10</v>
          </cell>
          <cell r="E582" t="str">
            <v/>
          </cell>
          <cell r="F582" t="str">
            <v>ZGFT</v>
          </cell>
          <cell r="G582" t="str">
            <v>OCS  96801</v>
          </cell>
          <cell r="H582">
            <v>0</v>
          </cell>
          <cell r="I582">
            <v>1000</v>
          </cell>
          <cell r="J582">
            <v>96695</v>
          </cell>
          <cell r="K582">
            <v>86587.97</v>
          </cell>
          <cell r="L582">
            <v>85760.75</v>
          </cell>
          <cell r="M582">
            <v>0</v>
          </cell>
          <cell r="N582">
            <v>171.52</v>
          </cell>
          <cell r="O582">
            <v>2</v>
          </cell>
          <cell r="P582" t="str">
            <v/>
          </cell>
          <cell r="Q582" t="str">
            <v>96801</v>
          </cell>
          <cell r="R582" t="str">
            <v/>
          </cell>
          <cell r="S582" t="str">
            <v/>
          </cell>
          <cell r="T582" t="str">
            <v/>
          </cell>
          <cell r="U582" t="str">
            <v>7920</v>
          </cell>
          <cell r="V582" t="str">
            <v>ZGFT</v>
          </cell>
          <cell r="W582">
            <v>45748</v>
          </cell>
          <cell r="X582">
            <v>0.11</v>
          </cell>
          <cell r="Y582">
            <v>95.194432500000005</v>
          </cell>
        </row>
        <row r="583">
          <cell r="A583" t="str">
            <v>96801-002040A000</v>
          </cell>
          <cell r="B583" t="str">
            <v>FG,WP901Q-RP5AC-G2_NA,600-01144 GPS EVA</v>
          </cell>
          <cell r="C583" t="str">
            <v>429B</v>
          </cell>
          <cell r="D583" t="str">
            <v>N10</v>
          </cell>
          <cell r="E583" t="str">
            <v/>
          </cell>
          <cell r="F583" t="str">
            <v>ZGFT</v>
          </cell>
          <cell r="G583" t="str">
            <v>OCS  96801</v>
          </cell>
          <cell r="H583">
            <v>0</v>
          </cell>
          <cell r="I583">
            <v>1000</v>
          </cell>
          <cell r="J583">
            <v>0</v>
          </cell>
          <cell r="K583">
            <v>87191.85</v>
          </cell>
          <cell r="L583">
            <v>87694.62</v>
          </cell>
          <cell r="M583">
            <v>0</v>
          </cell>
          <cell r="N583">
            <v>0</v>
          </cell>
          <cell r="O583">
            <v>0</v>
          </cell>
          <cell r="P583" t="str">
            <v/>
          </cell>
          <cell r="Q583" t="str">
            <v>96801</v>
          </cell>
          <cell r="R583" t="str">
            <v/>
          </cell>
          <cell r="S583" t="str">
            <v/>
          </cell>
          <cell r="T583" t="str">
            <v/>
          </cell>
          <cell r="U583" t="str">
            <v>7920</v>
          </cell>
          <cell r="V583" t="str">
            <v>ZGFT</v>
          </cell>
          <cell r="W583">
            <v>45748</v>
          </cell>
          <cell r="X583">
            <v>0.11</v>
          </cell>
          <cell r="Y583">
            <v>97.341028200000011</v>
          </cell>
        </row>
        <row r="584">
          <cell r="A584" t="str">
            <v>96801-002050A000</v>
          </cell>
          <cell r="B584" t="str">
            <v>FG,WP901Q-RP5AC-G2_NA,600-01119 GPS EVA</v>
          </cell>
          <cell r="C584" t="str">
            <v>429A</v>
          </cell>
          <cell r="D584" t="str">
            <v>N10</v>
          </cell>
          <cell r="E584" t="str">
            <v/>
          </cell>
          <cell r="F584" t="str">
            <v>ZGFT</v>
          </cell>
          <cell r="G584" t="str">
            <v>OCS  96801</v>
          </cell>
          <cell r="H584">
            <v>0</v>
          </cell>
          <cell r="I584">
            <v>1000</v>
          </cell>
          <cell r="J584">
            <v>0</v>
          </cell>
          <cell r="K584">
            <v>77492.53</v>
          </cell>
          <cell r="L584">
            <v>76643.960000000006</v>
          </cell>
          <cell r="M584">
            <v>0</v>
          </cell>
          <cell r="N584">
            <v>0</v>
          </cell>
          <cell r="O584">
            <v>0</v>
          </cell>
          <cell r="P584" t="str">
            <v/>
          </cell>
          <cell r="Q584" t="str">
            <v>96801</v>
          </cell>
          <cell r="R584" t="str">
            <v/>
          </cell>
          <cell r="S584" t="str">
            <v/>
          </cell>
          <cell r="T584" t="str">
            <v/>
          </cell>
          <cell r="U584" t="str">
            <v>7920</v>
          </cell>
          <cell r="V584" t="str">
            <v>ZGFT</v>
          </cell>
          <cell r="W584">
            <v>45748</v>
          </cell>
          <cell r="X584">
            <v>0.11</v>
          </cell>
          <cell r="Y584">
            <v>85.074795600000016</v>
          </cell>
        </row>
        <row r="585">
          <cell r="A585" t="str">
            <v>96801-002060A000</v>
          </cell>
          <cell r="B585" t="str">
            <v>FG,WP901Q-RP5AC-G2_NA,600-01143 GPS EVA</v>
          </cell>
          <cell r="C585" t="str">
            <v>429A</v>
          </cell>
          <cell r="D585" t="str">
            <v>N10</v>
          </cell>
          <cell r="E585" t="str">
            <v/>
          </cell>
          <cell r="F585" t="str">
            <v>ZGFT</v>
          </cell>
          <cell r="G585" t="str">
            <v>OCS  96801</v>
          </cell>
          <cell r="H585">
            <v>0</v>
          </cell>
          <cell r="I585">
            <v>1000</v>
          </cell>
          <cell r="J585">
            <v>0</v>
          </cell>
          <cell r="K585">
            <v>76813.740000000005</v>
          </cell>
          <cell r="L585">
            <v>75965.17</v>
          </cell>
          <cell r="M585">
            <v>0</v>
          </cell>
          <cell r="N585">
            <v>0</v>
          </cell>
          <cell r="O585">
            <v>0</v>
          </cell>
          <cell r="P585" t="str">
            <v/>
          </cell>
          <cell r="Q585" t="str">
            <v>96801</v>
          </cell>
          <cell r="R585" t="str">
            <v/>
          </cell>
          <cell r="S585" t="str">
            <v/>
          </cell>
          <cell r="T585" t="str">
            <v/>
          </cell>
          <cell r="U585" t="str">
            <v>7920</v>
          </cell>
          <cell r="V585" t="str">
            <v>ZGFT</v>
          </cell>
          <cell r="W585">
            <v>45748</v>
          </cell>
          <cell r="X585">
            <v>0.11</v>
          </cell>
          <cell r="Y585">
            <v>84.321338700000013</v>
          </cell>
        </row>
        <row r="586">
          <cell r="A586" t="str">
            <v>96801-002070A000</v>
          </cell>
          <cell r="B586" t="str">
            <v>FG,WP901Q-RP5AC-G2_NA,600-01145 GPS EVA</v>
          </cell>
          <cell r="C586" t="str">
            <v>429A</v>
          </cell>
          <cell r="D586" t="str">
            <v>N10</v>
          </cell>
          <cell r="E586" t="str">
            <v/>
          </cell>
          <cell r="F586" t="str">
            <v>ZGFT</v>
          </cell>
          <cell r="G586" t="str">
            <v>OCS  96801</v>
          </cell>
          <cell r="H586">
            <v>0</v>
          </cell>
          <cell r="I586">
            <v>1000</v>
          </cell>
          <cell r="J586">
            <v>78042.25</v>
          </cell>
          <cell r="K586">
            <v>77492.53</v>
          </cell>
          <cell r="L586">
            <v>76643.960000000006</v>
          </cell>
          <cell r="M586">
            <v>0</v>
          </cell>
          <cell r="N586">
            <v>40468.01</v>
          </cell>
          <cell r="O586">
            <v>528</v>
          </cell>
          <cell r="P586" t="str">
            <v/>
          </cell>
          <cell r="Q586" t="str">
            <v>96801</v>
          </cell>
          <cell r="R586" t="str">
            <v/>
          </cell>
          <cell r="S586" t="str">
            <v/>
          </cell>
          <cell r="T586" t="str">
            <v/>
          </cell>
          <cell r="U586" t="str">
            <v>7920</v>
          </cell>
          <cell r="V586" t="str">
            <v>ZGFT</v>
          </cell>
          <cell r="W586">
            <v>45748</v>
          </cell>
          <cell r="X586">
            <v>0.11</v>
          </cell>
          <cell r="Y586">
            <v>85.074795600000016</v>
          </cell>
        </row>
        <row r="587">
          <cell r="A587" t="str">
            <v>96801-002070A000</v>
          </cell>
          <cell r="B587" t="str">
            <v>FG,WP901Q-RP5AC-G2_NA,600-01145 GPS EVA</v>
          </cell>
          <cell r="C587" t="str">
            <v>429B</v>
          </cell>
          <cell r="D587" t="str">
            <v>N10</v>
          </cell>
          <cell r="E587" t="str">
            <v/>
          </cell>
          <cell r="F587" t="str">
            <v>ZGFT</v>
          </cell>
          <cell r="G587" t="str">
            <v>OCS  96801</v>
          </cell>
          <cell r="H587">
            <v>0</v>
          </cell>
          <cell r="I587">
            <v>1000</v>
          </cell>
          <cell r="J587">
            <v>0</v>
          </cell>
          <cell r="K587">
            <v>79443.05</v>
          </cell>
          <cell r="L587">
            <v>79661.009999999995</v>
          </cell>
          <cell r="M587">
            <v>0</v>
          </cell>
          <cell r="N587">
            <v>0</v>
          </cell>
          <cell r="O587">
            <v>0</v>
          </cell>
          <cell r="P587" t="str">
            <v/>
          </cell>
          <cell r="Q587" t="str">
            <v>96801</v>
          </cell>
          <cell r="R587" t="str">
            <v/>
          </cell>
          <cell r="S587" t="str">
            <v/>
          </cell>
          <cell r="T587" t="str">
            <v/>
          </cell>
          <cell r="U587" t="str">
            <v>7920</v>
          </cell>
          <cell r="V587" t="str">
            <v>ZGFT</v>
          </cell>
          <cell r="W587">
            <v>45748</v>
          </cell>
          <cell r="X587">
            <v>0.11</v>
          </cell>
          <cell r="Y587">
            <v>88.423721099999995</v>
          </cell>
        </row>
        <row r="588">
          <cell r="A588" t="str">
            <v>96801-002080A000</v>
          </cell>
          <cell r="B588" t="str">
            <v>FG,WP901Q-RP5AC-G2_NA,600-01146 GPS EVA</v>
          </cell>
          <cell r="C588" t="str">
            <v>429A</v>
          </cell>
          <cell r="D588" t="str">
            <v>N10</v>
          </cell>
          <cell r="E588" t="str">
            <v/>
          </cell>
          <cell r="F588" t="str">
            <v>ZGFT</v>
          </cell>
          <cell r="G588" t="str">
            <v>OCS  96801</v>
          </cell>
          <cell r="H588">
            <v>0</v>
          </cell>
          <cell r="I588">
            <v>1000</v>
          </cell>
          <cell r="J588">
            <v>0</v>
          </cell>
          <cell r="K588">
            <v>77327.05</v>
          </cell>
          <cell r="L588">
            <v>76478.48</v>
          </cell>
          <cell r="M588">
            <v>0</v>
          </cell>
          <cell r="N588">
            <v>0</v>
          </cell>
          <cell r="O588">
            <v>0</v>
          </cell>
          <cell r="P588" t="str">
            <v/>
          </cell>
          <cell r="Q588" t="str">
            <v>96801</v>
          </cell>
          <cell r="R588" t="str">
            <v/>
          </cell>
          <cell r="S588" t="str">
            <v/>
          </cell>
          <cell r="T588" t="str">
            <v/>
          </cell>
          <cell r="U588" t="str">
            <v>7920</v>
          </cell>
          <cell r="V588" t="str">
            <v>ZGFT</v>
          </cell>
          <cell r="W588">
            <v>45748</v>
          </cell>
          <cell r="X588">
            <v>0.11</v>
          </cell>
          <cell r="Y588">
            <v>84.891112800000002</v>
          </cell>
        </row>
        <row r="589">
          <cell r="A589" t="str">
            <v>96801-002090A000</v>
          </cell>
          <cell r="B589" t="str">
            <v>FG,WP901Q-RP5AC-G2_NA,600-01147 GPS EVA</v>
          </cell>
          <cell r="C589" t="str">
            <v>429A</v>
          </cell>
          <cell r="D589" t="str">
            <v>N10</v>
          </cell>
          <cell r="E589" t="str">
            <v/>
          </cell>
          <cell r="F589" t="str">
            <v>ZGFT</v>
          </cell>
          <cell r="G589" t="str">
            <v>OCS  96801</v>
          </cell>
          <cell r="H589">
            <v>0</v>
          </cell>
          <cell r="I589">
            <v>1000</v>
          </cell>
          <cell r="J589">
            <v>0</v>
          </cell>
          <cell r="K589">
            <v>77326.649999999994</v>
          </cell>
          <cell r="L589">
            <v>76478.080000000002</v>
          </cell>
          <cell r="M589">
            <v>0</v>
          </cell>
          <cell r="N589">
            <v>0</v>
          </cell>
          <cell r="O589">
            <v>0</v>
          </cell>
          <cell r="P589" t="str">
            <v/>
          </cell>
          <cell r="Q589" t="str">
            <v>96801</v>
          </cell>
          <cell r="R589" t="str">
            <v/>
          </cell>
          <cell r="S589" t="str">
            <v/>
          </cell>
          <cell r="T589" t="str">
            <v/>
          </cell>
          <cell r="U589" t="str">
            <v>7920</v>
          </cell>
          <cell r="V589" t="str">
            <v>ZGFT</v>
          </cell>
          <cell r="W589">
            <v>45748</v>
          </cell>
          <cell r="X589">
            <v>0.11</v>
          </cell>
          <cell r="Y589">
            <v>84.890668800000014</v>
          </cell>
        </row>
        <row r="590">
          <cell r="A590" t="str">
            <v>96801-002100A000</v>
          </cell>
          <cell r="B590" t="str">
            <v>FG,WPUBUX_NA,Packing ASSY US (UX-3-US)</v>
          </cell>
          <cell r="C590" t="str">
            <v>429A</v>
          </cell>
          <cell r="D590" t="str">
            <v>N10</v>
          </cell>
          <cell r="E590" t="str">
            <v/>
          </cell>
          <cell r="F590" t="str">
            <v>ZGFT</v>
          </cell>
          <cell r="G590" t="str">
            <v>OCS  96801</v>
          </cell>
          <cell r="H590">
            <v>0</v>
          </cell>
          <cell r="I590">
            <v>1000</v>
          </cell>
          <cell r="J590">
            <v>0</v>
          </cell>
          <cell r="K590">
            <v>176588.04</v>
          </cell>
          <cell r="L590">
            <v>177813.01</v>
          </cell>
          <cell r="M590">
            <v>0</v>
          </cell>
          <cell r="N590">
            <v>0</v>
          </cell>
          <cell r="O590">
            <v>0</v>
          </cell>
          <cell r="P590" t="str">
            <v/>
          </cell>
          <cell r="Q590" t="str">
            <v>96801</v>
          </cell>
          <cell r="R590" t="str">
            <v/>
          </cell>
          <cell r="S590" t="str">
            <v/>
          </cell>
          <cell r="T590" t="str">
            <v/>
          </cell>
          <cell r="U590" t="str">
            <v>7920</v>
          </cell>
          <cell r="V590" t="str">
            <v>ZGFT</v>
          </cell>
          <cell r="W590">
            <v>45748</v>
          </cell>
          <cell r="X590">
            <v>0.11</v>
          </cell>
          <cell r="Y590">
            <v>197.37244110000003</v>
          </cell>
        </row>
        <row r="591">
          <cell r="A591" t="str">
            <v>96801-002110A000</v>
          </cell>
          <cell r="B591" t="str">
            <v>FG,WPUBUX_NA,Packing ASSY EU (UX-3-EU)</v>
          </cell>
          <cell r="C591" t="str">
            <v>429A</v>
          </cell>
          <cell r="D591" t="str">
            <v>N10</v>
          </cell>
          <cell r="E591" t="str">
            <v/>
          </cell>
          <cell r="F591" t="str">
            <v>ZGFT</v>
          </cell>
          <cell r="G591" t="str">
            <v>OCS  96801</v>
          </cell>
          <cell r="H591">
            <v>0</v>
          </cell>
          <cell r="I591">
            <v>1000</v>
          </cell>
          <cell r="J591">
            <v>0</v>
          </cell>
          <cell r="K591">
            <v>184149.88</v>
          </cell>
          <cell r="L591">
            <v>188128.59</v>
          </cell>
          <cell r="M591">
            <v>0</v>
          </cell>
          <cell r="N591">
            <v>0</v>
          </cell>
          <cell r="O591">
            <v>0</v>
          </cell>
          <cell r="P591" t="str">
            <v/>
          </cell>
          <cell r="Q591" t="str">
            <v>96801</v>
          </cell>
          <cell r="R591" t="str">
            <v/>
          </cell>
          <cell r="S591" t="str">
            <v/>
          </cell>
          <cell r="T591" t="str">
            <v/>
          </cell>
          <cell r="U591" t="str">
            <v>7920</v>
          </cell>
          <cell r="V591" t="str">
            <v>ZGFT</v>
          </cell>
          <cell r="W591">
            <v>45748</v>
          </cell>
          <cell r="X591">
            <v>0.11</v>
          </cell>
          <cell r="Y591">
            <v>208.82273490000003</v>
          </cell>
        </row>
        <row r="592">
          <cell r="A592" t="str">
            <v>96801-002120A000</v>
          </cell>
          <cell r="B592" t="str">
            <v>FG,WPUBUX_NA,Packing ASSY FCC (UX-3),600</v>
          </cell>
          <cell r="C592" t="str">
            <v>429A</v>
          </cell>
          <cell r="D592" t="str">
            <v>N10</v>
          </cell>
          <cell r="E592" t="str">
            <v/>
          </cell>
          <cell r="F592" t="str">
            <v>ZGFT</v>
          </cell>
          <cell r="G592" t="str">
            <v>OCS  96801</v>
          </cell>
          <cell r="H592">
            <v>0</v>
          </cell>
          <cell r="I592">
            <v>1000</v>
          </cell>
          <cell r="J592">
            <v>80880</v>
          </cell>
          <cell r="K592">
            <v>183808.67</v>
          </cell>
          <cell r="L592">
            <v>187787.38</v>
          </cell>
          <cell r="M592">
            <v>0</v>
          </cell>
          <cell r="N592">
            <v>0</v>
          </cell>
          <cell r="O592">
            <v>0</v>
          </cell>
          <cell r="P592" t="str">
            <v/>
          </cell>
          <cell r="Q592" t="str">
            <v>96801</v>
          </cell>
          <cell r="R592" t="str">
            <v/>
          </cell>
          <cell r="S592" t="str">
            <v/>
          </cell>
          <cell r="T592" t="str">
            <v/>
          </cell>
          <cell r="U592" t="str">
            <v>7920</v>
          </cell>
          <cell r="V592" t="str">
            <v>ZGFT</v>
          </cell>
          <cell r="W592">
            <v>45748</v>
          </cell>
          <cell r="X592">
            <v>0.11</v>
          </cell>
          <cell r="Y592">
            <v>208.44399180000002</v>
          </cell>
        </row>
        <row r="593">
          <cell r="A593" t="str">
            <v>96801-002130A000</v>
          </cell>
          <cell r="B593" t="str">
            <v>FG,WP901Q-B5AC_NA,(B-DB-AC) 600-01248</v>
          </cell>
          <cell r="C593" t="str">
            <v>429A</v>
          </cell>
          <cell r="D593" t="str">
            <v>N10</v>
          </cell>
          <cell r="E593" t="str">
            <v/>
          </cell>
          <cell r="F593" t="str">
            <v>ZGFT</v>
          </cell>
          <cell r="G593" t="str">
            <v>OCS  96801</v>
          </cell>
          <cell r="H593">
            <v>0</v>
          </cell>
          <cell r="I593">
            <v>1000</v>
          </cell>
          <cell r="J593">
            <v>0</v>
          </cell>
          <cell r="K593">
            <v>19118.88</v>
          </cell>
          <cell r="L593">
            <v>19374.77</v>
          </cell>
          <cell r="M593">
            <v>0</v>
          </cell>
          <cell r="N593">
            <v>0</v>
          </cell>
          <cell r="O593">
            <v>0</v>
          </cell>
          <cell r="P593" t="str">
            <v/>
          </cell>
          <cell r="Q593" t="str">
            <v>96801</v>
          </cell>
          <cell r="R593" t="str">
            <v/>
          </cell>
          <cell r="S593" t="str">
            <v/>
          </cell>
          <cell r="T593" t="str">
            <v/>
          </cell>
          <cell r="U593" t="str">
            <v>7920</v>
          </cell>
          <cell r="V593" t="str">
            <v>ZGFT</v>
          </cell>
          <cell r="W593">
            <v>45748</v>
          </cell>
          <cell r="X593">
            <v>0.11</v>
          </cell>
          <cell r="Y593">
            <v>21.505994700000002</v>
          </cell>
        </row>
        <row r="594">
          <cell r="A594" t="str">
            <v>96801-002130A000</v>
          </cell>
          <cell r="B594" t="str">
            <v>FG,WP901Q-B5AC_NA,(B-DB-AC) 600-01248</v>
          </cell>
          <cell r="C594" t="str">
            <v>429B</v>
          </cell>
          <cell r="D594" t="str">
            <v>N10</v>
          </cell>
          <cell r="E594" t="str">
            <v/>
          </cell>
          <cell r="F594" t="str">
            <v>ZGFT</v>
          </cell>
          <cell r="G594" t="str">
            <v>OCS  96801</v>
          </cell>
          <cell r="H594">
            <v>0</v>
          </cell>
          <cell r="I594">
            <v>1000</v>
          </cell>
          <cell r="J594">
            <v>0</v>
          </cell>
          <cell r="K594">
            <v>20284.96</v>
          </cell>
          <cell r="L594">
            <v>20553.990000000002</v>
          </cell>
          <cell r="M594">
            <v>0</v>
          </cell>
          <cell r="N594">
            <v>0</v>
          </cell>
          <cell r="O594">
            <v>0</v>
          </cell>
          <cell r="P594" t="str">
            <v/>
          </cell>
          <cell r="Q594" t="str">
            <v>96801</v>
          </cell>
          <cell r="R594" t="str">
            <v/>
          </cell>
          <cell r="S594" t="str">
            <v/>
          </cell>
          <cell r="T594" t="str">
            <v/>
          </cell>
          <cell r="U594" t="str">
            <v>7920</v>
          </cell>
          <cell r="V594" t="str">
            <v>ZGFT</v>
          </cell>
          <cell r="W594">
            <v>45748</v>
          </cell>
          <cell r="X594">
            <v>0.11</v>
          </cell>
          <cell r="Y594">
            <v>22.814928900000005</v>
          </cell>
        </row>
        <row r="595">
          <cell r="A595" t="str">
            <v>96801-002140A000</v>
          </cell>
          <cell r="B595" t="str">
            <v>FG,WP901Q-B5AC_NA,(B-DB-AC-US) 600-01437</v>
          </cell>
          <cell r="C595" t="str">
            <v>429A</v>
          </cell>
          <cell r="D595" t="str">
            <v>N10</v>
          </cell>
          <cell r="E595" t="str">
            <v/>
          </cell>
          <cell r="F595" t="str">
            <v>ZGFT</v>
          </cell>
          <cell r="G595" t="str">
            <v>OCS  96801</v>
          </cell>
          <cell r="H595">
            <v>0</v>
          </cell>
          <cell r="I595">
            <v>1000</v>
          </cell>
          <cell r="J595">
            <v>0</v>
          </cell>
          <cell r="K595">
            <v>19111.72</v>
          </cell>
          <cell r="L595">
            <v>19366.93</v>
          </cell>
          <cell r="M595">
            <v>0</v>
          </cell>
          <cell r="N595">
            <v>0</v>
          </cell>
          <cell r="O595">
            <v>0</v>
          </cell>
          <cell r="P595" t="str">
            <v/>
          </cell>
          <cell r="Q595" t="str">
            <v>96801</v>
          </cell>
          <cell r="R595" t="str">
            <v/>
          </cell>
          <cell r="S595" t="str">
            <v/>
          </cell>
          <cell r="T595" t="str">
            <v/>
          </cell>
          <cell r="U595" t="str">
            <v>7920</v>
          </cell>
          <cell r="V595" t="str">
            <v>ZGFT</v>
          </cell>
          <cell r="W595">
            <v>45748</v>
          </cell>
          <cell r="X595">
            <v>0.11</v>
          </cell>
          <cell r="Y595">
            <v>21.497292300000002</v>
          </cell>
        </row>
        <row r="596">
          <cell r="A596" t="str">
            <v>96801-002140A000</v>
          </cell>
          <cell r="B596" t="str">
            <v>FG,WP901Q-B5AC_NA,(B-DB-AC-US) 600-01437</v>
          </cell>
          <cell r="C596" t="str">
            <v>429B</v>
          </cell>
          <cell r="D596" t="str">
            <v>N10</v>
          </cell>
          <cell r="E596" t="str">
            <v/>
          </cell>
          <cell r="F596" t="str">
            <v>ZGFT</v>
          </cell>
          <cell r="G596" t="str">
            <v>OCS  96801</v>
          </cell>
          <cell r="H596">
            <v>0</v>
          </cell>
          <cell r="I596">
            <v>1000</v>
          </cell>
          <cell r="J596">
            <v>0</v>
          </cell>
          <cell r="K596">
            <v>20293.939999999999</v>
          </cell>
          <cell r="L596">
            <v>20562.29</v>
          </cell>
          <cell r="M596">
            <v>0</v>
          </cell>
          <cell r="N596">
            <v>0</v>
          </cell>
          <cell r="O596">
            <v>0</v>
          </cell>
          <cell r="P596" t="str">
            <v/>
          </cell>
          <cell r="Q596" t="str">
            <v>96801</v>
          </cell>
          <cell r="R596" t="str">
            <v/>
          </cell>
          <cell r="S596" t="str">
            <v/>
          </cell>
          <cell r="T596" t="str">
            <v/>
          </cell>
          <cell r="U596" t="str">
            <v>7920</v>
          </cell>
          <cell r="V596" t="str">
            <v>ZGFT</v>
          </cell>
          <cell r="W596">
            <v>45748</v>
          </cell>
          <cell r="X596">
            <v>0.11</v>
          </cell>
          <cell r="Y596">
            <v>22.824141900000004</v>
          </cell>
        </row>
        <row r="597">
          <cell r="A597" t="str">
            <v>96801-002150A000</v>
          </cell>
          <cell r="B597" t="str">
            <v>FG,WPUBBulletAC-IP67_NA,Packing ASSY FCC</v>
          </cell>
          <cell r="C597" t="str">
            <v>429A</v>
          </cell>
          <cell r="D597" t="str">
            <v>N10</v>
          </cell>
          <cell r="E597" t="str">
            <v/>
          </cell>
          <cell r="F597" t="str">
            <v>ZGFT</v>
          </cell>
          <cell r="G597" t="str">
            <v>OCS  96801</v>
          </cell>
          <cell r="H597">
            <v>0</v>
          </cell>
          <cell r="I597">
            <v>1000</v>
          </cell>
          <cell r="J597">
            <v>72800.36</v>
          </cell>
          <cell r="K597">
            <v>32653.05</v>
          </cell>
          <cell r="L597">
            <v>30754.01</v>
          </cell>
          <cell r="M597">
            <v>0</v>
          </cell>
          <cell r="N597">
            <v>0</v>
          </cell>
          <cell r="O597">
            <v>0</v>
          </cell>
          <cell r="P597" t="str">
            <v/>
          </cell>
          <cell r="Q597" t="str">
            <v>96801</v>
          </cell>
          <cell r="R597" t="str">
            <v/>
          </cell>
          <cell r="S597" t="str">
            <v/>
          </cell>
          <cell r="T597" t="str">
            <v/>
          </cell>
          <cell r="U597" t="str">
            <v>7920</v>
          </cell>
          <cell r="V597" t="str">
            <v>ZGFT</v>
          </cell>
          <cell r="W597">
            <v>45748</v>
          </cell>
          <cell r="X597">
            <v>0.11</v>
          </cell>
          <cell r="Y597">
            <v>34.136951099999997</v>
          </cell>
        </row>
        <row r="598">
          <cell r="A598" t="str">
            <v>96801-002150A000</v>
          </cell>
          <cell r="B598" t="str">
            <v>FG,WPUBBulletAC-IP67_NA,Packing ASSY FCC</v>
          </cell>
          <cell r="C598" t="str">
            <v>429B</v>
          </cell>
          <cell r="D598" t="str">
            <v>N10</v>
          </cell>
          <cell r="E598" t="str">
            <v/>
          </cell>
          <cell r="F598" t="str">
            <v>ZGFT</v>
          </cell>
          <cell r="G598" t="str">
            <v>OCS  96801</v>
          </cell>
          <cell r="H598">
            <v>0</v>
          </cell>
          <cell r="I598">
            <v>1000</v>
          </cell>
          <cell r="J598">
            <v>0</v>
          </cell>
          <cell r="K598">
            <v>43114.51</v>
          </cell>
          <cell r="L598">
            <v>51821.84</v>
          </cell>
          <cell r="M598">
            <v>0</v>
          </cell>
          <cell r="N598">
            <v>0</v>
          </cell>
          <cell r="O598">
            <v>0</v>
          </cell>
          <cell r="P598" t="str">
            <v/>
          </cell>
          <cell r="Q598" t="str">
            <v>96801</v>
          </cell>
          <cell r="R598" t="str">
            <v/>
          </cell>
          <cell r="S598" t="str">
            <v/>
          </cell>
          <cell r="T598" t="str">
            <v/>
          </cell>
          <cell r="U598" t="str">
            <v>7920</v>
          </cell>
          <cell r="V598" t="str">
            <v>ZGFT</v>
          </cell>
          <cell r="W598">
            <v>45748</v>
          </cell>
          <cell r="X598">
            <v>0.11</v>
          </cell>
          <cell r="Y598">
            <v>57.522242399999996</v>
          </cell>
        </row>
        <row r="599">
          <cell r="A599" t="str">
            <v>96801-002160A000</v>
          </cell>
          <cell r="B599" t="str">
            <v>FG,WPUBBulletAC-IP67_NA,Packing ASSY</v>
          </cell>
          <cell r="C599" t="str">
            <v>429A</v>
          </cell>
          <cell r="D599" t="str">
            <v>N10</v>
          </cell>
          <cell r="E599" t="str">
            <v/>
          </cell>
          <cell r="F599" t="str">
            <v>ZGFT</v>
          </cell>
          <cell r="G599" t="str">
            <v>OCS  96801</v>
          </cell>
          <cell r="H599">
            <v>0</v>
          </cell>
          <cell r="I599">
            <v>1000</v>
          </cell>
          <cell r="J599">
            <v>32670.75</v>
          </cell>
          <cell r="K599">
            <v>32647.87</v>
          </cell>
          <cell r="L599">
            <v>30754.23</v>
          </cell>
          <cell r="M599">
            <v>0</v>
          </cell>
          <cell r="N599">
            <v>0</v>
          </cell>
          <cell r="O599">
            <v>0</v>
          </cell>
          <cell r="P599" t="str">
            <v/>
          </cell>
          <cell r="Q599" t="str">
            <v>96801</v>
          </cell>
          <cell r="R599" t="str">
            <v/>
          </cell>
          <cell r="S599" t="str">
            <v/>
          </cell>
          <cell r="T599" t="str">
            <v/>
          </cell>
          <cell r="U599" t="str">
            <v>7920</v>
          </cell>
          <cell r="V599" t="str">
            <v>ZGFT</v>
          </cell>
          <cell r="W599">
            <v>45748</v>
          </cell>
          <cell r="X599">
            <v>0.11</v>
          </cell>
          <cell r="Y599">
            <v>34.137195300000002</v>
          </cell>
        </row>
        <row r="600">
          <cell r="A600" t="str">
            <v>96801-002160A000</v>
          </cell>
          <cell r="B600" t="str">
            <v>FG,WPUBBulletAC-IP67_NA,Packing ASSY</v>
          </cell>
          <cell r="C600" t="str">
            <v>429B</v>
          </cell>
          <cell r="D600" t="str">
            <v>N10</v>
          </cell>
          <cell r="E600" t="str">
            <v/>
          </cell>
          <cell r="F600" t="str">
            <v>ZGFT</v>
          </cell>
          <cell r="G600" t="str">
            <v>OCS  96801</v>
          </cell>
          <cell r="H600">
            <v>0</v>
          </cell>
          <cell r="I600">
            <v>1000</v>
          </cell>
          <cell r="J600">
            <v>0</v>
          </cell>
          <cell r="K600">
            <v>27416.1</v>
          </cell>
          <cell r="L600">
            <v>27929.57</v>
          </cell>
          <cell r="M600">
            <v>0</v>
          </cell>
          <cell r="N600">
            <v>0</v>
          </cell>
          <cell r="O600">
            <v>0</v>
          </cell>
          <cell r="P600" t="str">
            <v/>
          </cell>
          <cell r="Q600" t="str">
            <v>96801</v>
          </cell>
          <cell r="R600" t="str">
            <v/>
          </cell>
          <cell r="S600" t="str">
            <v/>
          </cell>
          <cell r="T600" t="str">
            <v/>
          </cell>
          <cell r="U600" t="str">
            <v>7920</v>
          </cell>
          <cell r="V600" t="str">
            <v>ZGFT</v>
          </cell>
          <cell r="W600">
            <v>45748</v>
          </cell>
          <cell r="X600">
            <v>0.11</v>
          </cell>
          <cell r="Y600">
            <v>31.001822700000002</v>
          </cell>
        </row>
        <row r="601">
          <cell r="A601" t="str">
            <v>96801-002170A000</v>
          </cell>
          <cell r="B601" t="str">
            <v>FG,WP901U- NBE-2AC-13_NA,Packing ASSY BR</v>
          </cell>
          <cell r="C601" t="str">
            <v>429A</v>
          </cell>
          <cell r="D601" t="str">
            <v>N10</v>
          </cell>
          <cell r="E601" t="str">
            <v/>
          </cell>
          <cell r="F601" t="str">
            <v>ZGFT</v>
          </cell>
          <cell r="G601" t="str">
            <v>OCS  96801</v>
          </cell>
          <cell r="H601">
            <v>0</v>
          </cell>
          <cell r="I601">
            <v>1000</v>
          </cell>
          <cell r="J601">
            <v>0</v>
          </cell>
          <cell r="K601">
            <v>29116.91</v>
          </cell>
          <cell r="L601">
            <v>29376.26</v>
          </cell>
          <cell r="M601">
            <v>0</v>
          </cell>
          <cell r="N601">
            <v>0</v>
          </cell>
          <cell r="O601">
            <v>0</v>
          </cell>
          <cell r="P601" t="str">
            <v/>
          </cell>
          <cell r="Q601" t="str">
            <v>96801</v>
          </cell>
          <cell r="R601" t="str">
            <v/>
          </cell>
          <cell r="S601" t="str">
            <v/>
          </cell>
          <cell r="T601" t="str">
            <v/>
          </cell>
          <cell r="U601" t="str">
            <v>7920</v>
          </cell>
          <cell r="V601" t="str">
            <v>ZGFT</v>
          </cell>
          <cell r="W601">
            <v>45748</v>
          </cell>
          <cell r="X601">
            <v>0.11</v>
          </cell>
          <cell r="Y601">
            <v>32.607648600000005</v>
          </cell>
        </row>
        <row r="602">
          <cell r="A602" t="str">
            <v>96801-002180A000</v>
          </cell>
          <cell r="B602" t="str">
            <v>FG,WP901U- NBE-2AC-13_NA,Packing ASSY EU</v>
          </cell>
          <cell r="C602" t="str">
            <v>429A</v>
          </cell>
          <cell r="D602" t="str">
            <v>N10</v>
          </cell>
          <cell r="E602" t="str">
            <v/>
          </cell>
          <cell r="F602" t="str">
            <v>ZGFT</v>
          </cell>
          <cell r="G602" t="str">
            <v>OCS  96801</v>
          </cell>
          <cell r="H602">
            <v>0</v>
          </cell>
          <cell r="I602">
            <v>1000</v>
          </cell>
          <cell r="J602">
            <v>31443.33</v>
          </cell>
          <cell r="K602">
            <v>30131.21</v>
          </cell>
          <cell r="L602">
            <v>29494</v>
          </cell>
          <cell r="M602">
            <v>0</v>
          </cell>
          <cell r="N602">
            <v>442.41</v>
          </cell>
          <cell r="O602">
            <v>15</v>
          </cell>
          <cell r="P602" t="str">
            <v/>
          </cell>
          <cell r="Q602" t="str">
            <v>96801</v>
          </cell>
          <cell r="R602" t="str">
            <v/>
          </cell>
          <cell r="S602" t="str">
            <v/>
          </cell>
          <cell r="T602" t="str">
            <v/>
          </cell>
          <cell r="U602" t="str">
            <v>7920</v>
          </cell>
          <cell r="V602" t="str">
            <v>ZGFT</v>
          </cell>
          <cell r="W602">
            <v>45748</v>
          </cell>
          <cell r="X602">
            <v>0.11</v>
          </cell>
          <cell r="Y602">
            <v>32.738340000000001</v>
          </cell>
        </row>
        <row r="603">
          <cell r="A603" t="str">
            <v>96801-002180A000</v>
          </cell>
          <cell r="B603" t="str">
            <v>FG,WP901U- NBE-2AC-13_NA,Packing ASSY EU</v>
          </cell>
          <cell r="C603" t="str">
            <v>429B</v>
          </cell>
          <cell r="D603" t="str">
            <v>N10</v>
          </cell>
          <cell r="E603" t="str">
            <v/>
          </cell>
          <cell r="F603" t="str">
            <v>ZGFT</v>
          </cell>
          <cell r="G603" t="str">
            <v>OCS  96801</v>
          </cell>
          <cell r="H603">
            <v>0</v>
          </cell>
          <cell r="I603">
            <v>1000</v>
          </cell>
          <cell r="J603">
            <v>0</v>
          </cell>
          <cell r="K603">
            <v>30218.47</v>
          </cell>
          <cell r="L603">
            <v>30280.27</v>
          </cell>
          <cell r="M603">
            <v>0</v>
          </cell>
          <cell r="N603">
            <v>0</v>
          </cell>
          <cell r="O603">
            <v>0</v>
          </cell>
          <cell r="P603" t="str">
            <v/>
          </cell>
          <cell r="Q603" t="str">
            <v>96801</v>
          </cell>
          <cell r="R603" t="str">
            <v/>
          </cell>
          <cell r="S603" t="str">
            <v/>
          </cell>
          <cell r="T603" t="str">
            <v/>
          </cell>
          <cell r="U603" t="str">
            <v>7920</v>
          </cell>
          <cell r="V603" t="str">
            <v>ZGFT</v>
          </cell>
          <cell r="W603">
            <v>45748</v>
          </cell>
          <cell r="X603">
            <v>0.11</v>
          </cell>
          <cell r="Y603">
            <v>33.611099700000004</v>
          </cell>
        </row>
        <row r="604">
          <cell r="A604" t="str">
            <v>96801-002190A000</v>
          </cell>
          <cell r="B604" t="str">
            <v>FG,WP901U- NBE-2AC-13_NA,Packing ASSY</v>
          </cell>
          <cell r="C604" t="str">
            <v>429A</v>
          </cell>
          <cell r="D604" t="str">
            <v>N10</v>
          </cell>
          <cell r="E604" t="str">
            <v/>
          </cell>
          <cell r="F604" t="str">
            <v>ZGFT</v>
          </cell>
          <cell r="G604" t="str">
            <v>OCS  96801</v>
          </cell>
          <cell r="H604">
            <v>0</v>
          </cell>
          <cell r="I604">
            <v>1000</v>
          </cell>
          <cell r="J604">
            <v>36654.5</v>
          </cell>
          <cell r="K604">
            <v>29401.919999999998</v>
          </cell>
          <cell r="L604">
            <v>28764.71</v>
          </cell>
          <cell r="M604">
            <v>0</v>
          </cell>
          <cell r="N604">
            <v>575.29</v>
          </cell>
          <cell r="O604">
            <v>20</v>
          </cell>
          <cell r="P604" t="str">
            <v/>
          </cell>
          <cell r="Q604" t="str">
            <v>96801</v>
          </cell>
          <cell r="R604" t="str">
            <v/>
          </cell>
          <cell r="S604" t="str">
            <v/>
          </cell>
          <cell r="T604" t="str">
            <v/>
          </cell>
          <cell r="U604" t="str">
            <v>7920</v>
          </cell>
          <cell r="V604" t="str">
            <v>ZGFT</v>
          </cell>
          <cell r="W604">
            <v>45748</v>
          </cell>
          <cell r="X604">
            <v>0.11</v>
          </cell>
          <cell r="Y604">
            <v>31.928828100000004</v>
          </cell>
        </row>
        <row r="605">
          <cell r="A605" t="str">
            <v>96801-002200A000</v>
          </cell>
          <cell r="B605" t="str">
            <v>FG,WP901U- NBE-2AC-13_NA,Packing ASSY</v>
          </cell>
          <cell r="C605" t="str">
            <v>429A</v>
          </cell>
          <cell r="D605" t="str">
            <v>N10</v>
          </cell>
          <cell r="E605" t="str">
            <v/>
          </cell>
          <cell r="F605" t="str">
            <v>ZGFT</v>
          </cell>
          <cell r="G605" t="str">
            <v>OCS  96801</v>
          </cell>
          <cell r="H605">
            <v>0</v>
          </cell>
          <cell r="I605">
            <v>1000</v>
          </cell>
          <cell r="J605">
            <v>30309</v>
          </cell>
          <cell r="K605">
            <v>30131.21</v>
          </cell>
          <cell r="L605">
            <v>29494</v>
          </cell>
          <cell r="M605">
            <v>0</v>
          </cell>
          <cell r="N605">
            <v>0</v>
          </cell>
          <cell r="O605">
            <v>0</v>
          </cell>
          <cell r="P605" t="str">
            <v/>
          </cell>
          <cell r="Q605" t="str">
            <v>96801</v>
          </cell>
          <cell r="R605" t="str">
            <v/>
          </cell>
          <cell r="S605" t="str">
            <v/>
          </cell>
          <cell r="T605" t="str">
            <v/>
          </cell>
          <cell r="U605" t="str">
            <v>7920</v>
          </cell>
          <cell r="V605" t="str">
            <v>ZGFT</v>
          </cell>
          <cell r="W605">
            <v>45748</v>
          </cell>
          <cell r="X605">
            <v>0.11</v>
          </cell>
          <cell r="Y605">
            <v>32.738340000000001</v>
          </cell>
        </row>
        <row r="606">
          <cell r="A606" t="str">
            <v>96801-002200A000</v>
          </cell>
          <cell r="B606" t="str">
            <v>FG,WP901U- NBE-2AC-13_NA,Packing ASSY</v>
          </cell>
          <cell r="C606" t="str">
            <v>429B</v>
          </cell>
          <cell r="D606" t="str">
            <v>N10</v>
          </cell>
          <cell r="E606" t="str">
            <v/>
          </cell>
          <cell r="F606" t="str">
            <v>ZGFT</v>
          </cell>
          <cell r="G606" t="str">
            <v>OCS  96801</v>
          </cell>
          <cell r="H606">
            <v>0</v>
          </cell>
          <cell r="I606">
            <v>1000</v>
          </cell>
          <cell r="J606">
            <v>0</v>
          </cell>
          <cell r="K606">
            <v>30217.46</v>
          </cell>
          <cell r="L606">
            <v>30279.26</v>
          </cell>
          <cell r="M606">
            <v>0</v>
          </cell>
          <cell r="N606">
            <v>0</v>
          </cell>
          <cell r="O606">
            <v>0</v>
          </cell>
          <cell r="P606" t="str">
            <v/>
          </cell>
          <cell r="Q606" t="str">
            <v>96801</v>
          </cell>
          <cell r="R606" t="str">
            <v/>
          </cell>
          <cell r="S606" t="str">
            <v/>
          </cell>
          <cell r="T606" t="str">
            <v/>
          </cell>
          <cell r="U606" t="str">
            <v>7920</v>
          </cell>
          <cell r="V606" t="str">
            <v>ZGFT</v>
          </cell>
          <cell r="W606">
            <v>45748</v>
          </cell>
          <cell r="X606">
            <v>0.11</v>
          </cell>
          <cell r="Y606">
            <v>33.609978599999998</v>
          </cell>
        </row>
        <row r="607">
          <cell r="A607" t="str">
            <v>96801-002210A000</v>
          </cell>
          <cell r="B607" t="str">
            <v>FG,WP901U- NBE-2AC-13_NA,Packing ASSY US</v>
          </cell>
          <cell r="C607" t="str">
            <v>429A</v>
          </cell>
          <cell r="D607" t="str">
            <v>N10</v>
          </cell>
          <cell r="E607" t="str">
            <v/>
          </cell>
          <cell r="F607" t="str">
            <v>ZGFT</v>
          </cell>
          <cell r="G607" t="str">
            <v>OCS  96801</v>
          </cell>
          <cell r="H607">
            <v>0</v>
          </cell>
          <cell r="I607">
            <v>1000</v>
          </cell>
          <cell r="J607">
            <v>32185</v>
          </cell>
          <cell r="K607">
            <v>30136.22</v>
          </cell>
          <cell r="L607">
            <v>29494.01</v>
          </cell>
          <cell r="M607">
            <v>0</v>
          </cell>
          <cell r="N607">
            <v>58.99</v>
          </cell>
          <cell r="O607">
            <v>2</v>
          </cell>
          <cell r="P607" t="str">
            <v/>
          </cell>
          <cell r="Q607" t="str">
            <v>96801</v>
          </cell>
          <cell r="R607" t="str">
            <v/>
          </cell>
          <cell r="S607" t="str">
            <v/>
          </cell>
          <cell r="T607" t="str">
            <v/>
          </cell>
          <cell r="U607" t="str">
            <v>7920</v>
          </cell>
          <cell r="V607" t="str">
            <v>ZGFT</v>
          </cell>
          <cell r="W607">
            <v>45748</v>
          </cell>
          <cell r="X607">
            <v>0.11</v>
          </cell>
          <cell r="Y607">
            <v>32.738351100000003</v>
          </cell>
        </row>
        <row r="608">
          <cell r="A608" t="str">
            <v>96801-002210A000</v>
          </cell>
          <cell r="B608" t="str">
            <v>FG,WP901U- NBE-2AC-13_NA,Packing ASSY US</v>
          </cell>
          <cell r="C608" t="str">
            <v>429B</v>
          </cell>
          <cell r="D608" t="str">
            <v>N10</v>
          </cell>
          <cell r="E608" t="str">
            <v/>
          </cell>
          <cell r="F608" t="str">
            <v>ZGFT</v>
          </cell>
          <cell r="G608" t="str">
            <v>OCS  96801</v>
          </cell>
          <cell r="H608">
            <v>0</v>
          </cell>
          <cell r="I608">
            <v>1000</v>
          </cell>
          <cell r="J608">
            <v>0</v>
          </cell>
          <cell r="K608">
            <v>30210.15</v>
          </cell>
          <cell r="L608">
            <v>30271.66</v>
          </cell>
          <cell r="M608">
            <v>0</v>
          </cell>
          <cell r="N608">
            <v>0</v>
          </cell>
          <cell r="O608">
            <v>0</v>
          </cell>
          <cell r="P608" t="str">
            <v/>
          </cell>
          <cell r="Q608" t="str">
            <v>96801</v>
          </cell>
          <cell r="R608" t="str">
            <v/>
          </cell>
          <cell r="S608" t="str">
            <v/>
          </cell>
          <cell r="T608" t="str">
            <v/>
          </cell>
          <cell r="U608" t="str">
            <v>7920</v>
          </cell>
          <cell r="V608" t="str">
            <v>ZGFT</v>
          </cell>
          <cell r="W608">
            <v>45748</v>
          </cell>
          <cell r="X608">
            <v>0.11</v>
          </cell>
          <cell r="Y608">
            <v>33.601542600000002</v>
          </cell>
        </row>
        <row r="609">
          <cell r="A609" t="str">
            <v>96801-002220A000</v>
          </cell>
          <cell r="B609" t="str">
            <v>FG,WP701A-LBE5-120-3_NA,(LAP-120) 600</v>
          </cell>
          <cell r="C609" t="str">
            <v>429A</v>
          </cell>
          <cell r="D609" t="str">
            <v>N10</v>
          </cell>
          <cell r="E609" t="str">
            <v/>
          </cell>
          <cell r="F609" t="str">
            <v>ZGFT</v>
          </cell>
          <cell r="G609" t="str">
            <v>OCS  96801</v>
          </cell>
          <cell r="H609">
            <v>0</v>
          </cell>
          <cell r="I609">
            <v>1000</v>
          </cell>
          <cell r="J609">
            <v>54416.5</v>
          </cell>
          <cell r="K609">
            <v>32408.86</v>
          </cell>
          <cell r="L609">
            <v>30917.37</v>
          </cell>
          <cell r="M609">
            <v>0</v>
          </cell>
          <cell r="N609">
            <v>618.35</v>
          </cell>
          <cell r="O609">
            <v>20</v>
          </cell>
          <cell r="P609" t="str">
            <v/>
          </cell>
          <cell r="Q609" t="str">
            <v>96801</v>
          </cell>
          <cell r="R609" t="str">
            <v/>
          </cell>
          <cell r="S609" t="str">
            <v/>
          </cell>
          <cell r="T609" t="str">
            <v/>
          </cell>
          <cell r="U609" t="str">
            <v>7920</v>
          </cell>
          <cell r="V609" t="str">
            <v>ZGFT</v>
          </cell>
          <cell r="W609">
            <v>45748</v>
          </cell>
          <cell r="X609">
            <v>0.11</v>
          </cell>
          <cell r="Y609">
            <v>34.318280700000003</v>
          </cell>
        </row>
        <row r="610">
          <cell r="A610" t="str">
            <v>96801-002230A000</v>
          </cell>
          <cell r="B610" t="str">
            <v>FG,WP701A-LBE5-120-3_NA,(LAP-120-EU) 600</v>
          </cell>
          <cell r="C610" t="str">
            <v>429A</v>
          </cell>
          <cell r="D610" t="str">
            <v>N10</v>
          </cell>
          <cell r="E610" t="str">
            <v/>
          </cell>
          <cell r="F610" t="str">
            <v>ZGFT</v>
          </cell>
          <cell r="G610" t="str">
            <v>OCS  96801</v>
          </cell>
          <cell r="H610">
            <v>0</v>
          </cell>
          <cell r="I610">
            <v>1000</v>
          </cell>
          <cell r="J610">
            <v>45998.75</v>
          </cell>
          <cell r="K610">
            <v>32408.86</v>
          </cell>
          <cell r="L610">
            <v>30917.37</v>
          </cell>
          <cell r="M610">
            <v>0</v>
          </cell>
          <cell r="N610">
            <v>742.02</v>
          </cell>
          <cell r="O610">
            <v>24</v>
          </cell>
          <cell r="P610" t="str">
            <v/>
          </cell>
          <cell r="Q610" t="str">
            <v>96801</v>
          </cell>
          <cell r="R610" t="str">
            <v/>
          </cell>
          <cell r="S610" t="str">
            <v/>
          </cell>
          <cell r="T610" t="str">
            <v/>
          </cell>
          <cell r="U610" t="str">
            <v>7920</v>
          </cell>
          <cell r="V610" t="str">
            <v>ZGFT</v>
          </cell>
          <cell r="W610">
            <v>45748</v>
          </cell>
          <cell r="X610">
            <v>0.11</v>
          </cell>
          <cell r="Y610">
            <v>34.318280700000003</v>
          </cell>
        </row>
        <row r="611">
          <cell r="A611" t="str">
            <v>96801-002240A000</v>
          </cell>
          <cell r="B611" t="str">
            <v>FG,WP701A-LBE5-120-3_NA,(LAP-120-U) 600</v>
          </cell>
          <cell r="C611" t="str">
            <v>429A</v>
          </cell>
          <cell r="D611" t="str">
            <v>N10</v>
          </cell>
          <cell r="E611" t="str">
            <v/>
          </cell>
          <cell r="F611" t="str">
            <v>ZGFT</v>
          </cell>
          <cell r="G611" t="str">
            <v>OCS  96801</v>
          </cell>
          <cell r="H611">
            <v>0</v>
          </cell>
          <cell r="I611">
            <v>1000</v>
          </cell>
          <cell r="J611">
            <v>0</v>
          </cell>
          <cell r="K611">
            <v>26236.54</v>
          </cell>
          <cell r="L611">
            <v>26663.64</v>
          </cell>
          <cell r="M611">
            <v>0</v>
          </cell>
          <cell r="N611">
            <v>0</v>
          </cell>
          <cell r="O611">
            <v>0</v>
          </cell>
          <cell r="P611" t="str">
            <v/>
          </cell>
          <cell r="Q611" t="str">
            <v>96801</v>
          </cell>
          <cell r="R611" t="str">
            <v/>
          </cell>
          <cell r="S611" t="str">
            <v/>
          </cell>
          <cell r="T611" t="str">
            <v/>
          </cell>
          <cell r="U611" t="str">
            <v>7920</v>
          </cell>
          <cell r="V611" t="str">
            <v>ZGFT</v>
          </cell>
          <cell r="W611">
            <v>45748</v>
          </cell>
          <cell r="X611">
            <v>0.11</v>
          </cell>
          <cell r="Y611">
            <v>29.596640400000002</v>
          </cell>
        </row>
        <row r="612">
          <cell r="A612" t="str">
            <v>96801-002250A000</v>
          </cell>
          <cell r="B612" t="str">
            <v>FG,WP701A-LBE5-120-3_NA,(LAP-120-US) 600</v>
          </cell>
          <cell r="C612" t="str">
            <v>429A</v>
          </cell>
          <cell r="D612" t="str">
            <v>N10</v>
          </cell>
          <cell r="E612" t="str">
            <v/>
          </cell>
          <cell r="F612" t="str">
            <v>ZGFT</v>
          </cell>
          <cell r="G612" t="str">
            <v>OCS  96801</v>
          </cell>
          <cell r="H612">
            <v>0</v>
          </cell>
          <cell r="I612">
            <v>1000</v>
          </cell>
          <cell r="J612">
            <v>28570.33</v>
          </cell>
          <cell r="K612">
            <v>26845.83</v>
          </cell>
          <cell r="L612">
            <v>27226.560000000001</v>
          </cell>
          <cell r="M612">
            <v>0</v>
          </cell>
          <cell r="N612">
            <v>816.8</v>
          </cell>
          <cell r="O612">
            <v>30</v>
          </cell>
          <cell r="P612" t="str">
            <v/>
          </cell>
          <cell r="Q612" t="str">
            <v>96801</v>
          </cell>
          <cell r="R612" t="str">
            <v/>
          </cell>
          <cell r="S612" t="str">
            <v/>
          </cell>
          <cell r="T612" t="str">
            <v/>
          </cell>
          <cell r="U612" t="str">
            <v>7920</v>
          </cell>
          <cell r="V612" t="str">
            <v>ZGFT</v>
          </cell>
          <cell r="W612">
            <v>45748</v>
          </cell>
          <cell r="X612">
            <v>0.11</v>
          </cell>
          <cell r="Y612">
            <v>30.221481600000004</v>
          </cell>
        </row>
        <row r="613">
          <cell r="A613" t="str">
            <v>96801-002260A000</v>
          </cell>
          <cell r="B613" t="str">
            <v>FG,WP701A-LBE5-120-3_NA,(LAP-120-AR) 600</v>
          </cell>
          <cell r="C613" t="str">
            <v>429A</v>
          </cell>
          <cell r="D613" t="str">
            <v>N10</v>
          </cell>
          <cell r="E613" t="str">
            <v/>
          </cell>
          <cell r="F613" t="str">
            <v>ZGFT</v>
          </cell>
          <cell r="G613" t="str">
            <v>OCS  96801</v>
          </cell>
          <cell r="H613">
            <v>0</v>
          </cell>
          <cell r="I613">
            <v>1000</v>
          </cell>
          <cell r="J613">
            <v>0</v>
          </cell>
          <cell r="K613">
            <v>26779.87</v>
          </cell>
          <cell r="L613">
            <v>27206.97</v>
          </cell>
          <cell r="M613">
            <v>0</v>
          </cell>
          <cell r="N613">
            <v>0</v>
          </cell>
          <cell r="O613">
            <v>0</v>
          </cell>
          <cell r="P613" t="str">
            <v/>
          </cell>
          <cell r="Q613" t="str">
            <v>96801</v>
          </cell>
          <cell r="R613" t="str">
            <v/>
          </cell>
          <cell r="S613" t="str">
            <v/>
          </cell>
          <cell r="T613" t="str">
            <v/>
          </cell>
          <cell r="U613" t="str">
            <v>7920</v>
          </cell>
          <cell r="V613" t="str">
            <v>ZGFT</v>
          </cell>
          <cell r="W613">
            <v>45748</v>
          </cell>
          <cell r="X613">
            <v>0.11</v>
          </cell>
          <cell r="Y613">
            <v>30.199736700000006</v>
          </cell>
        </row>
        <row r="614">
          <cell r="A614" t="str">
            <v>96801-002270A000</v>
          </cell>
          <cell r="B614" t="str">
            <v>FG,WP701A-LBE5-120-3_NA,(LAP-120-BR) 600</v>
          </cell>
          <cell r="C614" t="str">
            <v>429A</v>
          </cell>
          <cell r="D614" t="str">
            <v>N10</v>
          </cell>
          <cell r="E614" t="str">
            <v/>
          </cell>
          <cell r="F614" t="str">
            <v>ZGFT</v>
          </cell>
          <cell r="G614" t="str">
            <v>OCS  96801</v>
          </cell>
          <cell r="H614">
            <v>0</v>
          </cell>
          <cell r="I614">
            <v>1000</v>
          </cell>
          <cell r="J614">
            <v>0</v>
          </cell>
          <cell r="K614">
            <v>26779.87</v>
          </cell>
          <cell r="L614">
            <v>27206.97</v>
          </cell>
          <cell r="M614">
            <v>0</v>
          </cell>
          <cell r="N614">
            <v>0</v>
          </cell>
          <cell r="O614">
            <v>0</v>
          </cell>
          <cell r="P614" t="str">
            <v/>
          </cell>
          <cell r="Q614" t="str">
            <v>96801</v>
          </cell>
          <cell r="R614" t="str">
            <v/>
          </cell>
          <cell r="S614" t="str">
            <v/>
          </cell>
          <cell r="T614" t="str">
            <v/>
          </cell>
          <cell r="U614" t="str">
            <v>7920</v>
          </cell>
          <cell r="V614" t="str">
            <v>ZGFT</v>
          </cell>
          <cell r="W614">
            <v>45748</v>
          </cell>
          <cell r="X614">
            <v>0.11</v>
          </cell>
          <cell r="Y614">
            <v>30.199736700000006</v>
          </cell>
        </row>
        <row r="615">
          <cell r="A615" t="str">
            <v>96801-002280A000</v>
          </cell>
          <cell r="B615" t="str">
            <v>FG,WP901Q-Prism Basestation-2_NA,Packing</v>
          </cell>
          <cell r="C615" t="str">
            <v>429A</v>
          </cell>
          <cell r="D615" t="str">
            <v>N10</v>
          </cell>
          <cell r="E615" t="str">
            <v/>
          </cell>
          <cell r="F615" t="str">
            <v>ZGFT</v>
          </cell>
          <cell r="G615" t="str">
            <v>OCS  96801</v>
          </cell>
          <cell r="H615">
            <v>0</v>
          </cell>
          <cell r="I615">
            <v>1000</v>
          </cell>
          <cell r="J615">
            <v>0</v>
          </cell>
          <cell r="K615">
            <v>115655.92</v>
          </cell>
          <cell r="L615">
            <v>115965.79</v>
          </cell>
          <cell r="M615">
            <v>0</v>
          </cell>
          <cell r="N615">
            <v>0</v>
          </cell>
          <cell r="O615">
            <v>0</v>
          </cell>
          <cell r="P615" t="str">
            <v/>
          </cell>
          <cell r="Q615" t="str">
            <v>96801</v>
          </cell>
          <cell r="R615" t="str">
            <v/>
          </cell>
          <cell r="S615" t="str">
            <v/>
          </cell>
          <cell r="T615" t="str">
            <v/>
          </cell>
          <cell r="U615" t="str">
            <v>7920</v>
          </cell>
          <cell r="V615" t="str">
            <v>ZGFT</v>
          </cell>
          <cell r="W615">
            <v>45748</v>
          </cell>
          <cell r="X615">
            <v>0.11</v>
          </cell>
          <cell r="Y615">
            <v>128.7220269</v>
          </cell>
        </row>
        <row r="616">
          <cell r="A616" t="str">
            <v>96801-002280A000</v>
          </cell>
          <cell r="B616" t="str">
            <v>FG,WP901Q-Prism Basestation-2_NA,Packing</v>
          </cell>
          <cell r="C616" t="str">
            <v>429B</v>
          </cell>
          <cell r="D616" t="str">
            <v>N10</v>
          </cell>
          <cell r="E616" t="str">
            <v/>
          </cell>
          <cell r="F616" t="str">
            <v>ZGFT</v>
          </cell>
          <cell r="G616" t="str">
            <v>OCS  96801</v>
          </cell>
          <cell r="H616">
            <v>0</v>
          </cell>
          <cell r="I616">
            <v>1000</v>
          </cell>
          <cell r="J616">
            <v>0</v>
          </cell>
          <cell r="K616">
            <v>116478.65</v>
          </cell>
          <cell r="L616">
            <v>116946.65</v>
          </cell>
          <cell r="M616">
            <v>0</v>
          </cell>
          <cell r="N616">
            <v>0</v>
          </cell>
          <cell r="O616">
            <v>0</v>
          </cell>
          <cell r="P616" t="str">
            <v/>
          </cell>
          <cell r="Q616" t="str">
            <v>96801</v>
          </cell>
          <cell r="R616" t="str">
            <v/>
          </cell>
          <cell r="S616" t="str">
            <v/>
          </cell>
          <cell r="T616" t="str">
            <v/>
          </cell>
          <cell r="U616" t="str">
            <v>7920</v>
          </cell>
          <cell r="V616" t="str">
            <v>ZGFT</v>
          </cell>
          <cell r="W616">
            <v>45748</v>
          </cell>
          <cell r="X616">
            <v>0.11</v>
          </cell>
          <cell r="Y616">
            <v>129.81078149999999</v>
          </cell>
        </row>
        <row r="617">
          <cell r="A617" t="str">
            <v>96801-002290A000</v>
          </cell>
          <cell r="B617" t="str">
            <v>FG,WP901Q-Prism Basestation-2_NA,Packing</v>
          </cell>
          <cell r="C617" t="str">
            <v>429A</v>
          </cell>
          <cell r="D617" t="str">
            <v>N10</v>
          </cell>
          <cell r="E617" t="str">
            <v/>
          </cell>
          <cell r="F617" t="str">
            <v>ZGFT</v>
          </cell>
          <cell r="G617" t="str">
            <v>OCS  96801</v>
          </cell>
          <cell r="H617">
            <v>0</v>
          </cell>
          <cell r="I617">
            <v>1000</v>
          </cell>
          <cell r="J617">
            <v>0</v>
          </cell>
          <cell r="K617">
            <v>106673.61</v>
          </cell>
          <cell r="L617">
            <v>106985.52</v>
          </cell>
          <cell r="M617">
            <v>0</v>
          </cell>
          <cell r="N617">
            <v>0</v>
          </cell>
          <cell r="O617">
            <v>0</v>
          </cell>
          <cell r="P617" t="str">
            <v/>
          </cell>
          <cell r="Q617" t="str">
            <v>96801</v>
          </cell>
          <cell r="R617" t="str">
            <v/>
          </cell>
          <cell r="S617" t="str">
            <v/>
          </cell>
          <cell r="T617" t="str">
            <v/>
          </cell>
          <cell r="U617" t="str">
            <v>7920</v>
          </cell>
          <cell r="V617" t="str">
            <v>ZGFT</v>
          </cell>
          <cell r="W617">
            <v>45748</v>
          </cell>
          <cell r="X617">
            <v>0.11</v>
          </cell>
          <cell r="Y617">
            <v>118.75392720000002</v>
          </cell>
        </row>
        <row r="618">
          <cell r="A618" t="str">
            <v>96801-002300A000</v>
          </cell>
          <cell r="B618" t="str">
            <v>FG,WP901Q-Prism Basestation-2_NA,Packing</v>
          </cell>
          <cell r="C618" t="str">
            <v>429A</v>
          </cell>
          <cell r="D618" t="str">
            <v>N10</v>
          </cell>
          <cell r="E618" t="str">
            <v/>
          </cell>
          <cell r="F618" t="str">
            <v>ZGFT</v>
          </cell>
          <cell r="G618" t="str">
            <v>OCS  96801</v>
          </cell>
          <cell r="H618">
            <v>0</v>
          </cell>
          <cell r="I618">
            <v>1000</v>
          </cell>
          <cell r="J618">
            <v>0</v>
          </cell>
          <cell r="K618">
            <v>106673.61</v>
          </cell>
          <cell r="L618">
            <v>106983.42</v>
          </cell>
          <cell r="M618">
            <v>0</v>
          </cell>
          <cell r="N618">
            <v>0</v>
          </cell>
          <cell r="O618">
            <v>0</v>
          </cell>
          <cell r="P618" t="str">
            <v/>
          </cell>
          <cell r="Q618" t="str">
            <v>96801</v>
          </cell>
          <cell r="R618" t="str">
            <v/>
          </cell>
          <cell r="S618" t="str">
            <v/>
          </cell>
          <cell r="T618" t="str">
            <v/>
          </cell>
          <cell r="U618" t="str">
            <v>7920</v>
          </cell>
          <cell r="V618" t="str">
            <v>ZGFT</v>
          </cell>
          <cell r="W618">
            <v>45748</v>
          </cell>
          <cell r="X618">
            <v>0.11</v>
          </cell>
          <cell r="Y618">
            <v>118.75159620000001</v>
          </cell>
        </row>
        <row r="619">
          <cell r="A619" t="str">
            <v>96801-002300A000</v>
          </cell>
          <cell r="B619" t="str">
            <v>FG,WP901Q-Prism Basestation-2_NA,Packing</v>
          </cell>
          <cell r="C619" t="str">
            <v>429B</v>
          </cell>
          <cell r="D619" t="str">
            <v>N10</v>
          </cell>
          <cell r="E619" t="str">
            <v/>
          </cell>
          <cell r="F619" t="str">
            <v>ZGFT</v>
          </cell>
          <cell r="G619" t="str">
            <v>OCS  96801</v>
          </cell>
          <cell r="H619">
            <v>0</v>
          </cell>
          <cell r="I619">
            <v>1000</v>
          </cell>
          <cell r="J619">
            <v>0</v>
          </cell>
          <cell r="K619">
            <v>107500.95</v>
          </cell>
          <cell r="L619">
            <v>107968.89</v>
          </cell>
          <cell r="M619">
            <v>0</v>
          </cell>
          <cell r="N619">
            <v>0</v>
          </cell>
          <cell r="O619">
            <v>0</v>
          </cell>
          <cell r="P619" t="str">
            <v/>
          </cell>
          <cell r="Q619" t="str">
            <v>96801</v>
          </cell>
          <cell r="R619" t="str">
            <v/>
          </cell>
          <cell r="S619" t="str">
            <v/>
          </cell>
          <cell r="T619" t="str">
            <v/>
          </cell>
          <cell r="U619" t="str">
            <v>7920</v>
          </cell>
          <cell r="V619" t="str">
            <v>ZGFT</v>
          </cell>
          <cell r="W619">
            <v>45748</v>
          </cell>
          <cell r="X619">
            <v>0.11</v>
          </cell>
          <cell r="Y619">
            <v>119.84546790000002</v>
          </cell>
        </row>
        <row r="620">
          <cell r="A620" t="str">
            <v>96801-002310A000</v>
          </cell>
          <cell r="B620" t="str">
            <v>FG,WP901Q-Prism Basestation-2_NA,Packing</v>
          </cell>
          <cell r="C620" t="str">
            <v>429A</v>
          </cell>
          <cell r="D620" t="str">
            <v>N10</v>
          </cell>
          <cell r="E620" t="str">
            <v/>
          </cell>
          <cell r="F620" t="str">
            <v>ZGFT</v>
          </cell>
          <cell r="G620" t="str">
            <v>OCS  96801</v>
          </cell>
          <cell r="H620">
            <v>0</v>
          </cell>
          <cell r="I620">
            <v>1000</v>
          </cell>
          <cell r="J620">
            <v>0</v>
          </cell>
          <cell r="K620">
            <v>105941.32</v>
          </cell>
          <cell r="L620">
            <v>106253.38</v>
          </cell>
          <cell r="M620">
            <v>0</v>
          </cell>
          <cell r="N620">
            <v>0</v>
          </cell>
          <cell r="O620">
            <v>0</v>
          </cell>
          <cell r="P620" t="str">
            <v/>
          </cell>
          <cell r="Q620" t="str">
            <v>96801</v>
          </cell>
          <cell r="R620" t="str">
            <v/>
          </cell>
          <cell r="S620" t="str">
            <v/>
          </cell>
          <cell r="T620" t="str">
            <v/>
          </cell>
          <cell r="U620" t="str">
            <v>7920</v>
          </cell>
          <cell r="V620" t="str">
            <v>ZGFT</v>
          </cell>
          <cell r="W620">
            <v>45748</v>
          </cell>
          <cell r="X620">
            <v>0.11</v>
          </cell>
          <cell r="Y620">
            <v>117.94125180000002</v>
          </cell>
        </row>
        <row r="621">
          <cell r="A621" t="str">
            <v>96801-002320A000</v>
          </cell>
          <cell r="B621" t="str">
            <v>FG,WP901Q-Prism Basestation-2_NA,Packing</v>
          </cell>
          <cell r="C621" t="str">
            <v>429A</v>
          </cell>
          <cell r="D621" t="str">
            <v>N10</v>
          </cell>
          <cell r="E621" t="str">
            <v/>
          </cell>
          <cell r="F621" t="str">
            <v>ZGFT</v>
          </cell>
          <cell r="G621" t="str">
            <v>OCS  96801</v>
          </cell>
          <cell r="H621">
            <v>0</v>
          </cell>
          <cell r="I621">
            <v>1000</v>
          </cell>
          <cell r="J621">
            <v>0</v>
          </cell>
          <cell r="K621">
            <v>106677.61</v>
          </cell>
          <cell r="L621">
            <v>106989.52</v>
          </cell>
          <cell r="M621">
            <v>0</v>
          </cell>
          <cell r="N621">
            <v>0</v>
          </cell>
          <cell r="O621">
            <v>0</v>
          </cell>
          <cell r="P621" t="str">
            <v/>
          </cell>
          <cell r="Q621" t="str">
            <v>96801</v>
          </cell>
          <cell r="R621" t="str">
            <v/>
          </cell>
          <cell r="S621" t="str">
            <v/>
          </cell>
          <cell r="T621" t="str">
            <v/>
          </cell>
          <cell r="U621" t="str">
            <v>7920</v>
          </cell>
          <cell r="V621" t="str">
            <v>ZGFT</v>
          </cell>
          <cell r="W621">
            <v>45748</v>
          </cell>
          <cell r="X621">
            <v>0.11</v>
          </cell>
          <cell r="Y621">
            <v>118.75836720000001</v>
          </cell>
        </row>
        <row r="622">
          <cell r="A622" t="str">
            <v>96801-002320A000</v>
          </cell>
          <cell r="B622" t="str">
            <v>FG,WP901Q-Prism Basestation-2_NA,Packing</v>
          </cell>
          <cell r="C622" t="str">
            <v>429B</v>
          </cell>
          <cell r="D622" t="str">
            <v>N10</v>
          </cell>
          <cell r="E622" t="str">
            <v/>
          </cell>
          <cell r="F622" t="str">
            <v>ZGFT</v>
          </cell>
          <cell r="G622" t="str">
            <v>OCS  96801</v>
          </cell>
          <cell r="H622">
            <v>0</v>
          </cell>
          <cell r="I622">
            <v>1000</v>
          </cell>
          <cell r="J622">
            <v>0</v>
          </cell>
          <cell r="K622">
            <v>107501.3</v>
          </cell>
          <cell r="L622">
            <v>107971.34</v>
          </cell>
          <cell r="M622">
            <v>0</v>
          </cell>
          <cell r="N622">
            <v>0</v>
          </cell>
          <cell r="O622">
            <v>0</v>
          </cell>
          <cell r="P622" t="str">
            <v/>
          </cell>
          <cell r="Q622" t="str">
            <v>96801</v>
          </cell>
          <cell r="R622" t="str">
            <v/>
          </cell>
          <cell r="S622" t="str">
            <v/>
          </cell>
          <cell r="T622" t="str">
            <v/>
          </cell>
          <cell r="U622" t="str">
            <v>7920</v>
          </cell>
          <cell r="V622" t="str">
            <v>ZGFT</v>
          </cell>
          <cell r="W622">
            <v>45748</v>
          </cell>
          <cell r="X622">
            <v>0.11</v>
          </cell>
          <cell r="Y622">
            <v>119.84818740000001</v>
          </cell>
        </row>
        <row r="623">
          <cell r="A623" t="str">
            <v>96801-002330A000</v>
          </cell>
          <cell r="B623" t="str">
            <v>FG,WP901Q-Prism Basestation-2_NA,Packing</v>
          </cell>
          <cell r="C623" t="str">
            <v>429A</v>
          </cell>
          <cell r="D623" t="str">
            <v>N10</v>
          </cell>
          <cell r="E623" t="str">
            <v/>
          </cell>
          <cell r="F623" t="str">
            <v>ZGFT</v>
          </cell>
          <cell r="G623" t="str">
            <v>OCS  96801</v>
          </cell>
          <cell r="H623">
            <v>0</v>
          </cell>
          <cell r="I623">
            <v>1000</v>
          </cell>
          <cell r="J623">
            <v>0</v>
          </cell>
          <cell r="K623">
            <v>106681.66</v>
          </cell>
          <cell r="L623">
            <v>106993.72</v>
          </cell>
          <cell r="M623">
            <v>0</v>
          </cell>
          <cell r="N623">
            <v>0</v>
          </cell>
          <cell r="O623">
            <v>0</v>
          </cell>
          <cell r="P623" t="str">
            <v/>
          </cell>
          <cell r="Q623" t="str">
            <v>96801</v>
          </cell>
          <cell r="R623" t="str">
            <v/>
          </cell>
          <cell r="S623" t="str">
            <v/>
          </cell>
          <cell r="T623" t="str">
            <v/>
          </cell>
          <cell r="U623" t="str">
            <v>7920</v>
          </cell>
          <cell r="V623" t="str">
            <v>ZGFT</v>
          </cell>
          <cell r="W623">
            <v>45748</v>
          </cell>
          <cell r="X623">
            <v>0.11</v>
          </cell>
          <cell r="Y623">
            <v>118.76302920000001</v>
          </cell>
        </row>
        <row r="624">
          <cell r="A624" t="str">
            <v>96801-002400A000</v>
          </cell>
          <cell r="B624" t="str">
            <v>FG,WPUBU6-Lite_NA,Packing ASSY FCC (U6</v>
          </cell>
          <cell r="C624" t="str">
            <v>429A</v>
          </cell>
          <cell r="D624" t="str">
            <v>N10</v>
          </cell>
          <cell r="E624" t="str">
            <v/>
          </cell>
          <cell r="F624" t="str">
            <v>ZGFT</v>
          </cell>
          <cell r="G624" t="str">
            <v>OCS  96801</v>
          </cell>
          <cell r="H624">
            <v>0</v>
          </cell>
          <cell r="I624">
            <v>1000</v>
          </cell>
          <cell r="J624">
            <v>0</v>
          </cell>
          <cell r="K624">
            <v>37060.04</v>
          </cell>
          <cell r="L624">
            <v>37266.019999999997</v>
          </cell>
          <cell r="M624">
            <v>0</v>
          </cell>
          <cell r="N624">
            <v>0</v>
          </cell>
          <cell r="O624">
            <v>0</v>
          </cell>
          <cell r="P624" t="str">
            <v/>
          </cell>
          <cell r="Q624" t="str">
            <v>96801</v>
          </cell>
          <cell r="R624" t="str">
            <v/>
          </cell>
          <cell r="S624" t="str">
            <v/>
          </cell>
          <cell r="T624" t="str">
            <v/>
          </cell>
          <cell r="U624" t="str">
            <v>7920</v>
          </cell>
          <cell r="V624" t="str">
            <v>ZGFT</v>
          </cell>
          <cell r="W624">
            <v>45748</v>
          </cell>
          <cell r="X624">
            <v>0.11</v>
          </cell>
          <cell r="Y624">
            <v>41.365282200000003</v>
          </cell>
        </row>
        <row r="625">
          <cell r="A625" t="str">
            <v>96801-002420A000</v>
          </cell>
          <cell r="B625" t="str">
            <v>FG,WPUBU6-Lite_NA,Packing ASSY US (U6</v>
          </cell>
          <cell r="C625" t="str">
            <v>429A</v>
          </cell>
          <cell r="D625" t="str">
            <v>N10</v>
          </cell>
          <cell r="E625" t="str">
            <v/>
          </cell>
          <cell r="F625" t="str">
            <v>ZGFT</v>
          </cell>
          <cell r="G625" t="str">
            <v>OCS  96801</v>
          </cell>
          <cell r="H625">
            <v>0</v>
          </cell>
          <cell r="I625">
            <v>1000</v>
          </cell>
          <cell r="J625">
            <v>0</v>
          </cell>
          <cell r="K625">
            <v>37645.14</v>
          </cell>
          <cell r="L625">
            <v>37851.08</v>
          </cell>
          <cell r="M625">
            <v>0</v>
          </cell>
          <cell r="N625">
            <v>0</v>
          </cell>
          <cell r="O625">
            <v>0</v>
          </cell>
          <cell r="P625" t="str">
            <v/>
          </cell>
          <cell r="Q625" t="str">
            <v>96801</v>
          </cell>
          <cell r="R625" t="str">
            <v/>
          </cell>
          <cell r="S625" t="str">
            <v/>
          </cell>
          <cell r="T625" t="str">
            <v/>
          </cell>
          <cell r="U625" t="str">
            <v>7920</v>
          </cell>
          <cell r="V625" t="str">
            <v>ZGFT</v>
          </cell>
          <cell r="W625">
            <v>45748</v>
          </cell>
          <cell r="X625">
            <v>0.11</v>
          </cell>
          <cell r="Y625">
            <v>42.014698800000005</v>
          </cell>
        </row>
        <row r="626">
          <cell r="A626" t="str">
            <v>96801-002430A000</v>
          </cell>
          <cell r="B626" t="str">
            <v>FG,WPUBU6-Lite_NA,Packing ASSY US (U6</v>
          </cell>
          <cell r="C626" t="str">
            <v>429A</v>
          </cell>
          <cell r="D626" t="str">
            <v>N10</v>
          </cell>
          <cell r="E626" t="str">
            <v/>
          </cell>
          <cell r="F626" t="str">
            <v>ZGFT</v>
          </cell>
          <cell r="G626" t="str">
            <v>OCS  96801</v>
          </cell>
          <cell r="H626">
            <v>0</v>
          </cell>
          <cell r="I626">
            <v>1000</v>
          </cell>
          <cell r="J626">
            <v>0</v>
          </cell>
          <cell r="K626">
            <v>38520.76</v>
          </cell>
          <cell r="L626">
            <v>38722.519999999997</v>
          </cell>
          <cell r="M626">
            <v>0</v>
          </cell>
          <cell r="N626">
            <v>0</v>
          </cell>
          <cell r="O626">
            <v>0</v>
          </cell>
          <cell r="P626" t="str">
            <v/>
          </cell>
          <cell r="Q626" t="str">
            <v>96801</v>
          </cell>
          <cell r="R626" t="str">
            <v/>
          </cell>
          <cell r="S626" t="str">
            <v/>
          </cell>
          <cell r="T626" t="str">
            <v/>
          </cell>
          <cell r="U626" t="str">
            <v>7920</v>
          </cell>
          <cell r="V626" t="str">
            <v>ZGFT</v>
          </cell>
          <cell r="W626">
            <v>45748</v>
          </cell>
          <cell r="X626">
            <v>0.11</v>
          </cell>
          <cell r="Y626">
            <v>42.981997200000002</v>
          </cell>
        </row>
        <row r="627">
          <cell r="A627" t="str">
            <v>96801-002460A000</v>
          </cell>
          <cell r="B627" t="str">
            <v>FG,WPUBU6-Lite_NA,Packing ASSY FCC (U6</v>
          </cell>
          <cell r="C627" t="str">
            <v>429A</v>
          </cell>
          <cell r="D627" t="str">
            <v>N10</v>
          </cell>
          <cell r="E627" t="str">
            <v/>
          </cell>
          <cell r="F627" t="str">
            <v>ZGFT</v>
          </cell>
          <cell r="G627" t="str">
            <v>OCS  96801</v>
          </cell>
          <cell r="H627">
            <v>0</v>
          </cell>
          <cell r="I627">
            <v>1000</v>
          </cell>
          <cell r="J627">
            <v>0</v>
          </cell>
          <cell r="K627">
            <v>36273.5</v>
          </cell>
          <cell r="L627">
            <v>36480.089999999997</v>
          </cell>
          <cell r="M627">
            <v>0</v>
          </cell>
          <cell r="N627">
            <v>0</v>
          </cell>
          <cell r="O627">
            <v>0</v>
          </cell>
          <cell r="P627" t="str">
            <v/>
          </cell>
          <cell r="Q627" t="str">
            <v>96801</v>
          </cell>
          <cell r="R627" t="str">
            <v/>
          </cell>
          <cell r="S627" t="str">
            <v/>
          </cell>
          <cell r="T627" t="str">
            <v/>
          </cell>
          <cell r="U627" t="str">
            <v>7920</v>
          </cell>
          <cell r="V627" t="str">
            <v>ZGFT</v>
          </cell>
          <cell r="W627">
            <v>45748</v>
          </cell>
          <cell r="X627">
            <v>0.11</v>
          </cell>
          <cell r="Y627">
            <v>40.492899899999998</v>
          </cell>
        </row>
        <row r="628">
          <cell r="A628" t="str">
            <v>96801-002480A000</v>
          </cell>
          <cell r="B628" t="str">
            <v>FG,WPUBU6-Lite_NA,Packing ASSY US (U6</v>
          </cell>
          <cell r="C628" t="str">
            <v>429A</v>
          </cell>
          <cell r="D628" t="str">
            <v>N10</v>
          </cell>
          <cell r="E628" t="str">
            <v/>
          </cell>
          <cell r="F628" t="str">
            <v>ZGFT</v>
          </cell>
          <cell r="G628" t="str">
            <v>OCS  96801</v>
          </cell>
          <cell r="H628">
            <v>0</v>
          </cell>
          <cell r="I628">
            <v>1000</v>
          </cell>
          <cell r="J628">
            <v>0</v>
          </cell>
          <cell r="K628">
            <v>36957.269999999997</v>
          </cell>
          <cell r="L628">
            <v>37163.300000000003</v>
          </cell>
          <cell r="M628">
            <v>0</v>
          </cell>
          <cell r="N628">
            <v>0</v>
          </cell>
          <cell r="O628">
            <v>0</v>
          </cell>
          <cell r="P628" t="str">
            <v/>
          </cell>
          <cell r="Q628" t="str">
            <v>96801</v>
          </cell>
          <cell r="R628" t="str">
            <v/>
          </cell>
          <cell r="S628" t="str">
            <v/>
          </cell>
          <cell r="T628" t="str">
            <v/>
          </cell>
          <cell r="U628" t="str">
            <v>7920</v>
          </cell>
          <cell r="V628" t="str">
            <v>ZGFT</v>
          </cell>
          <cell r="W628">
            <v>45748</v>
          </cell>
          <cell r="X628">
            <v>0.11</v>
          </cell>
          <cell r="Y628">
            <v>41.251263000000002</v>
          </cell>
        </row>
        <row r="629">
          <cell r="A629" t="str">
            <v>96801-002490A000</v>
          </cell>
          <cell r="B629" t="str">
            <v>FG,WP701A-NB-AC500-3_NA,Packing ASSY</v>
          </cell>
          <cell r="C629" t="str">
            <v>429A</v>
          </cell>
          <cell r="D629" t="str">
            <v>N10</v>
          </cell>
          <cell r="E629" t="str">
            <v/>
          </cell>
          <cell r="F629" t="str">
            <v>ZGFT</v>
          </cell>
          <cell r="G629" t="str">
            <v>OCS  96801</v>
          </cell>
          <cell r="H629">
            <v>0</v>
          </cell>
          <cell r="I629">
            <v>1000</v>
          </cell>
          <cell r="J629">
            <v>0</v>
          </cell>
          <cell r="K629">
            <v>53280.03</v>
          </cell>
          <cell r="L629">
            <v>53309.3</v>
          </cell>
          <cell r="M629">
            <v>0</v>
          </cell>
          <cell r="N629">
            <v>0</v>
          </cell>
          <cell r="O629">
            <v>0</v>
          </cell>
          <cell r="P629" t="str">
            <v/>
          </cell>
          <cell r="Q629" t="str">
            <v>96801</v>
          </cell>
          <cell r="R629" t="str">
            <v/>
          </cell>
          <cell r="S629" t="str">
            <v/>
          </cell>
          <cell r="T629" t="str">
            <v/>
          </cell>
          <cell r="U629" t="str">
            <v>7920</v>
          </cell>
          <cell r="V629" t="str">
            <v>ZGFT</v>
          </cell>
          <cell r="W629">
            <v>45748</v>
          </cell>
          <cell r="X629">
            <v>0.11</v>
          </cell>
          <cell r="Y629">
            <v>59.173323000000003</v>
          </cell>
        </row>
        <row r="630">
          <cell r="A630" t="str">
            <v>96801-002490A000</v>
          </cell>
          <cell r="B630" t="str">
            <v>FG,WP701A-NB-AC500-3_NA,Packing ASSY</v>
          </cell>
          <cell r="C630" t="str">
            <v>429B</v>
          </cell>
          <cell r="D630" t="str">
            <v>N10</v>
          </cell>
          <cell r="E630" t="str">
            <v/>
          </cell>
          <cell r="F630" t="str">
            <v>ZGFT</v>
          </cell>
          <cell r="G630" t="str">
            <v>OCS  96801</v>
          </cell>
          <cell r="H630">
            <v>0</v>
          </cell>
          <cell r="I630">
            <v>1000</v>
          </cell>
          <cell r="J630">
            <v>0</v>
          </cell>
          <cell r="K630">
            <v>52978.99</v>
          </cell>
          <cell r="L630">
            <v>53451.51</v>
          </cell>
          <cell r="M630">
            <v>0</v>
          </cell>
          <cell r="N630">
            <v>0</v>
          </cell>
          <cell r="O630">
            <v>0</v>
          </cell>
          <cell r="P630" t="str">
            <v/>
          </cell>
          <cell r="Q630" t="str">
            <v>96801</v>
          </cell>
          <cell r="R630" t="str">
            <v/>
          </cell>
          <cell r="S630" t="str">
            <v/>
          </cell>
          <cell r="T630" t="str">
            <v/>
          </cell>
          <cell r="U630" t="str">
            <v>7920</v>
          </cell>
          <cell r="V630" t="str">
            <v>ZGFT</v>
          </cell>
          <cell r="W630">
            <v>45748</v>
          </cell>
          <cell r="X630">
            <v>0.11</v>
          </cell>
          <cell r="Y630">
            <v>59.331176100000008</v>
          </cell>
        </row>
        <row r="631">
          <cell r="A631" t="str">
            <v>96801-002500A000</v>
          </cell>
          <cell r="B631" t="str">
            <v>FG,WP701A-NB-AC500-4_NA,Packing ASSY FCC</v>
          </cell>
          <cell r="C631" t="str">
            <v>429A</v>
          </cell>
          <cell r="D631" t="str">
            <v>N10</v>
          </cell>
          <cell r="E631" t="str">
            <v/>
          </cell>
          <cell r="F631" t="str">
            <v>ZGFT</v>
          </cell>
          <cell r="G631" t="str">
            <v>OCS  96801</v>
          </cell>
          <cell r="H631">
            <v>0</v>
          </cell>
          <cell r="I631">
            <v>1000</v>
          </cell>
          <cell r="J631">
            <v>48889.75</v>
          </cell>
          <cell r="K631">
            <v>48887.11</v>
          </cell>
          <cell r="L631">
            <v>48294.97</v>
          </cell>
          <cell r="M631">
            <v>0</v>
          </cell>
          <cell r="N631">
            <v>0</v>
          </cell>
          <cell r="O631">
            <v>0</v>
          </cell>
          <cell r="P631" t="str">
            <v/>
          </cell>
          <cell r="Q631" t="str">
            <v>96801</v>
          </cell>
          <cell r="R631" t="str">
            <v/>
          </cell>
          <cell r="S631" t="str">
            <v/>
          </cell>
          <cell r="T631" t="str">
            <v/>
          </cell>
          <cell r="U631" t="str">
            <v>7920</v>
          </cell>
          <cell r="V631" t="str">
            <v>ZGFT</v>
          </cell>
          <cell r="W631">
            <v>45748</v>
          </cell>
          <cell r="X631">
            <v>0.11</v>
          </cell>
          <cell r="Y631">
            <v>53.607416700000002</v>
          </cell>
        </row>
        <row r="632">
          <cell r="A632" t="str">
            <v>96801-002510A000</v>
          </cell>
          <cell r="B632" t="str">
            <v>FG,WP701A-NB-AC500-4_NA,Packing ASSY</v>
          </cell>
          <cell r="C632" t="str">
            <v>429A</v>
          </cell>
          <cell r="D632" t="str">
            <v>N10</v>
          </cell>
          <cell r="E632" t="str">
            <v/>
          </cell>
          <cell r="F632" t="str">
            <v>ZGFT</v>
          </cell>
          <cell r="G632" t="str">
            <v>OCS  96801</v>
          </cell>
          <cell r="H632">
            <v>0</v>
          </cell>
          <cell r="I632">
            <v>1000</v>
          </cell>
          <cell r="J632">
            <v>48057.5</v>
          </cell>
          <cell r="K632">
            <v>48159.56</v>
          </cell>
          <cell r="L632">
            <v>47567.42</v>
          </cell>
          <cell r="M632">
            <v>0</v>
          </cell>
          <cell r="N632">
            <v>0</v>
          </cell>
          <cell r="O632">
            <v>0</v>
          </cell>
          <cell r="P632" t="str">
            <v/>
          </cell>
          <cell r="Q632" t="str">
            <v>96801</v>
          </cell>
          <cell r="R632" t="str">
            <v/>
          </cell>
          <cell r="S632" t="str">
            <v/>
          </cell>
          <cell r="T632" t="str">
            <v/>
          </cell>
          <cell r="U632" t="str">
            <v>7920</v>
          </cell>
          <cell r="V632" t="str">
            <v>ZGFT</v>
          </cell>
          <cell r="W632">
            <v>45748</v>
          </cell>
          <cell r="X632">
            <v>0.11</v>
          </cell>
          <cell r="Y632">
            <v>52.799836200000001</v>
          </cell>
        </row>
        <row r="633">
          <cell r="A633" t="str">
            <v>96801-002510A000</v>
          </cell>
          <cell r="B633" t="str">
            <v>FG,WP701A-NB-AC500-4_NA,Packing ASSY</v>
          </cell>
          <cell r="C633" t="str">
            <v>429B</v>
          </cell>
          <cell r="D633" t="str">
            <v>N10</v>
          </cell>
          <cell r="E633" t="str">
            <v/>
          </cell>
          <cell r="F633" t="str">
            <v>ZGFT</v>
          </cell>
          <cell r="G633" t="str">
            <v>OCS  96801</v>
          </cell>
          <cell r="H633">
            <v>0</v>
          </cell>
          <cell r="I633">
            <v>1000</v>
          </cell>
          <cell r="J633">
            <v>0</v>
          </cell>
          <cell r="K633">
            <v>47530.239999999998</v>
          </cell>
          <cell r="L633">
            <v>48017.99</v>
          </cell>
          <cell r="M633">
            <v>0</v>
          </cell>
          <cell r="N633">
            <v>0</v>
          </cell>
          <cell r="O633">
            <v>0</v>
          </cell>
          <cell r="P633" t="str">
            <v/>
          </cell>
          <cell r="Q633" t="str">
            <v>96801</v>
          </cell>
          <cell r="R633" t="str">
            <v/>
          </cell>
          <cell r="S633" t="str">
            <v/>
          </cell>
          <cell r="T633" t="str">
            <v/>
          </cell>
          <cell r="U633" t="str">
            <v>7920</v>
          </cell>
          <cell r="V633" t="str">
            <v>ZGFT</v>
          </cell>
          <cell r="W633">
            <v>45748</v>
          </cell>
          <cell r="X633">
            <v>0.11</v>
          </cell>
          <cell r="Y633">
            <v>53.299968900000003</v>
          </cell>
        </row>
        <row r="634">
          <cell r="A634" t="str">
            <v>96801-002520A000</v>
          </cell>
          <cell r="B634" t="str">
            <v>FG,WP701A-NB-AC500-4_NA,Packing ASSY</v>
          </cell>
          <cell r="C634" t="str">
            <v>429A</v>
          </cell>
          <cell r="D634" t="str">
            <v>N10</v>
          </cell>
          <cell r="E634" t="str">
            <v/>
          </cell>
          <cell r="F634" t="str">
            <v>ZGFT</v>
          </cell>
          <cell r="G634" t="str">
            <v>OCS  96801</v>
          </cell>
          <cell r="H634">
            <v>0</v>
          </cell>
          <cell r="I634">
            <v>1000</v>
          </cell>
          <cell r="J634">
            <v>52596.67</v>
          </cell>
          <cell r="K634">
            <v>48883.11</v>
          </cell>
          <cell r="L634">
            <v>48290.97</v>
          </cell>
          <cell r="M634">
            <v>0</v>
          </cell>
          <cell r="N634">
            <v>144.87</v>
          </cell>
          <cell r="O634">
            <v>3</v>
          </cell>
          <cell r="P634" t="str">
            <v/>
          </cell>
          <cell r="Q634" t="str">
            <v>96801</v>
          </cell>
          <cell r="R634" t="str">
            <v/>
          </cell>
          <cell r="S634" t="str">
            <v/>
          </cell>
          <cell r="T634" t="str">
            <v/>
          </cell>
          <cell r="U634" t="str">
            <v>7920</v>
          </cell>
          <cell r="V634" t="str">
            <v>ZGFT</v>
          </cell>
          <cell r="W634">
            <v>45748</v>
          </cell>
          <cell r="X634">
            <v>0.11</v>
          </cell>
          <cell r="Y634">
            <v>53.602976700000006</v>
          </cell>
        </row>
        <row r="635">
          <cell r="A635" t="str">
            <v>96801-002520A000</v>
          </cell>
          <cell r="B635" t="str">
            <v>FG,WP701A-NB-AC500-4_NA,Packing ASSY</v>
          </cell>
          <cell r="C635" t="str">
            <v>429B</v>
          </cell>
          <cell r="D635" t="str">
            <v>N10</v>
          </cell>
          <cell r="E635" t="str">
            <v/>
          </cell>
          <cell r="F635" t="str">
            <v>ZGFT</v>
          </cell>
          <cell r="G635" t="str">
            <v>OCS  96801</v>
          </cell>
          <cell r="H635">
            <v>0</v>
          </cell>
          <cell r="I635">
            <v>1000</v>
          </cell>
          <cell r="J635">
            <v>0</v>
          </cell>
          <cell r="K635">
            <v>48259.96</v>
          </cell>
          <cell r="L635">
            <v>48747.71</v>
          </cell>
          <cell r="M635">
            <v>0</v>
          </cell>
          <cell r="N635">
            <v>0</v>
          </cell>
          <cell r="O635">
            <v>0</v>
          </cell>
          <cell r="P635" t="str">
            <v/>
          </cell>
          <cell r="Q635" t="str">
            <v>96801</v>
          </cell>
          <cell r="R635" t="str">
            <v/>
          </cell>
          <cell r="S635" t="str">
            <v/>
          </cell>
          <cell r="T635" t="str">
            <v/>
          </cell>
          <cell r="U635" t="str">
            <v>7920</v>
          </cell>
          <cell r="V635" t="str">
            <v>ZGFT</v>
          </cell>
          <cell r="W635">
            <v>45748</v>
          </cell>
          <cell r="X635">
            <v>0.11</v>
          </cell>
          <cell r="Y635">
            <v>54.1099581</v>
          </cell>
        </row>
        <row r="636">
          <cell r="A636" t="str">
            <v>96801-002530A000</v>
          </cell>
          <cell r="B636" t="str">
            <v>FG,WP701A-NB-AC500-4_NA,Packing ASSY</v>
          </cell>
          <cell r="C636" t="str">
            <v>429A</v>
          </cell>
          <cell r="D636" t="str">
            <v>N10</v>
          </cell>
          <cell r="E636" t="str">
            <v/>
          </cell>
          <cell r="F636" t="str">
            <v>ZGFT</v>
          </cell>
          <cell r="G636" t="str">
            <v>OCS  96801</v>
          </cell>
          <cell r="H636">
            <v>0</v>
          </cell>
          <cell r="I636">
            <v>1000</v>
          </cell>
          <cell r="J636">
            <v>72568.039999999994</v>
          </cell>
          <cell r="K636">
            <v>48889.45</v>
          </cell>
          <cell r="L636">
            <v>48297.31</v>
          </cell>
          <cell r="M636">
            <v>0</v>
          </cell>
          <cell r="N636">
            <v>0</v>
          </cell>
          <cell r="O636">
            <v>0</v>
          </cell>
          <cell r="P636" t="str">
            <v/>
          </cell>
          <cell r="Q636" t="str">
            <v>96801</v>
          </cell>
          <cell r="R636" t="str">
            <v/>
          </cell>
          <cell r="S636" t="str">
            <v/>
          </cell>
          <cell r="T636" t="str">
            <v/>
          </cell>
          <cell r="U636" t="str">
            <v>7920</v>
          </cell>
          <cell r="V636" t="str">
            <v>ZGFT</v>
          </cell>
          <cell r="W636">
            <v>45748</v>
          </cell>
          <cell r="X636">
            <v>0.11</v>
          </cell>
          <cell r="Y636">
            <v>53.610014100000001</v>
          </cell>
        </row>
        <row r="637">
          <cell r="A637" t="str">
            <v>96801-002530A000</v>
          </cell>
          <cell r="B637" t="str">
            <v>FG,WP701A-NB-AC500-4_NA,Packing ASSY</v>
          </cell>
          <cell r="C637" t="str">
            <v>429B</v>
          </cell>
          <cell r="D637" t="str">
            <v>N10</v>
          </cell>
          <cell r="E637" t="str">
            <v/>
          </cell>
          <cell r="F637" t="str">
            <v>ZGFT</v>
          </cell>
          <cell r="G637" t="str">
            <v>OCS  96801</v>
          </cell>
          <cell r="H637">
            <v>0</v>
          </cell>
          <cell r="I637">
            <v>1000</v>
          </cell>
          <cell r="J637">
            <v>0</v>
          </cell>
          <cell r="K637">
            <v>48295.88</v>
          </cell>
          <cell r="L637">
            <v>48788.04</v>
          </cell>
          <cell r="M637">
            <v>0</v>
          </cell>
          <cell r="N637">
            <v>0</v>
          </cell>
          <cell r="O637">
            <v>0</v>
          </cell>
          <cell r="P637" t="str">
            <v/>
          </cell>
          <cell r="Q637" t="str">
            <v>96801</v>
          </cell>
          <cell r="R637" t="str">
            <v/>
          </cell>
          <cell r="S637" t="str">
            <v/>
          </cell>
          <cell r="T637" t="str">
            <v/>
          </cell>
          <cell r="U637" t="str">
            <v>7920</v>
          </cell>
          <cell r="V637" t="str">
            <v>ZGFT</v>
          </cell>
          <cell r="W637">
            <v>45748</v>
          </cell>
          <cell r="X637">
            <v>0.11</v>
          </cell>
          <cell r="Y637">
            <v>54.154724400000006</v>
          </cell>
        </row>
        <row r="638">
          <cell r="A638" t="str">
            <v>96801-002540A000</v>
          </cell>
          <cell r="B638" t="str">
            <v>FG,WP701A-NB-AC500-4_NA,Packing ASSY</v>
          </cell>
          <cell r="C638" t="str">
            <v>429A</v>
          </cell>
          <cell r="D638" t="str">
            <v>N10</v>
          </cell>
          <cell r="E638" t="str">
            <v/>
          </cell>
          <cell r="F638" t="str">
            <v>ZGFT</v>
          </cell>
          <cell r="G638" t="str">
            <v>OCS  96801</v>
          </cell>
          <cell r="H638">
            <v>0</v>
          </cell>
          <cell r="I638">
            <v>1000</v>
          </cell>
          <cell r="J638">
            <v>0</v>
          </cell>
          <cell r="K638">
            <v>47948.6</v>
          </cell>
          <cell r="L638">
            <v>48283.3</v>
          </cell>
          <cell r="M638">
            <v>0</v>
          </cell>
          <cell r="N638">
            <v>0</v>
          </cell>
          <cell r="O638">
            <v>0</v>
          </cell>
          <cell r="P638" t="str">
            <v/>
          </cell>
          <cell r="Q638" t="str">
            <v>96801</v>
          </cell>
          <cell r="R638" t="str">
            <v/>
          </cell>
          <cell r="S638" t="str">
            <v/>
          </cell>
          <cell r="T638" t="str">
            <v/>
          </cell>
          <cell r="U638" t="str">
            <v>7920</v>
          </cell>
          <cell r="V638" t="str">
            <v>ZGFT</v>
          </cell>
          <cell r="W638">
            <v>45748</v>
          </cell>
          <cell r="X638">
            <v>0.11</v>
          </cell>
          <cell r="Y638">
            <v>53.594463000000012</v>
          </cell>
        </row>
        <row r="639">
          <cell r="A639" t="str">
            <v>96801-002550A000</v>
          </cell>
          <cell r="B639" t="str">
            <v>FG,WP701A-NB-AC500-4_NA,Packing ASSY</v>
          </cell>
          <cell r="C639" t="str">
            <v>429A</v>
          </cell>
          <cell r="D639" t="str">
            <v>N10</v>
          </cell>
          <cell r="E639" t="str">
            <v/>
          </cell>
          <cell r="F639" t="str">
            <v>ZGFT</v>
          </cell>
          <cell r="G639" t="str">
            <v>OCS  96801</v>
          </cell>
          <cell r="H639">
            <v>0</v>
          </cell>
          <cell r="I639">
            <v>1000</v>
          </cell>
          <cell r="J639">
            <v>48914</v>
          </cell>
          <cell r="K639">
            <v>48891.91</v>
          </cell>
          <cell r="L639">
            <v>48299.77</v>
          </cell>
          <cell r="M639">
            <v>0</v>
          </cell>
          <cell r="N639">
            <v>0</v>
          </cell>
          <cell r="O639">
            <v>0</v>
          </cell>
          <cell r="P639" t="str">
            <v/>
          </cell>
          <cell r="Q639" t="str">
            <v>96801</v>
          </cell>
          <cell r="R639" t="str">
            <v/>
          </cell>
          <cell r="S639" t="str">
            <v/>
          </cell>
          <cell r="T639" t="str">
            <v/>
          </cell>
          <cell r="U639" t="str">
            <v>7920</v>
          </cell>
          <cell r="V639" t="str">
            <v>ZGFT</v>
          </cell>
          <cell r="W639">
            <v>45748</v>
          </cell>
          <cell r="X639">
            <v>0.11</v>
          </cell>
          <cell r="Y639">
            <v>53.6127447</v>
          </cell>
        </row>
        <row r="640">
          <cell r="A640" t="str">
            <v>96801-002550A000</v>
          </cell>
          <cell r="B640" t="str">
            <v>FG,WP701A-NB-AC500-4_NA,Packing ASSY</v>
          </cell>
          <cell r="C640" t="str">
            <v>429B</v>
          </cell>
          <cell r="D640" t="str">
            <v>N10</v>
          </cell>
          <cell r="E640" t="str">
            <v/>
          </cell>
          <cell r="F640" t="str">
            <v>ZGFT</v>
          </cell>
          <cell r="G640" t="str">
            <v>OCS  96801</v>
          </cell>
          <cell r="H640">
            <v>0</v>
          </cell>
          <cell r="I640">
            <v>1000</v>
          </cell>
          <cell r="J640">
            <v>0</v>
          </cell>
          <cell r="K640">
            <v>48300.14</v>
          </cell>
          <cell r="L640">
            <v>48792.3</v>
          </cell>
          <cell r="M640">
            <v>0</v>
          </cell>
          <cell r="N640">
            <v>0</v>
          </cell>
          <cell r="O640">
            <v>0</v>
          </cell>
          <cell r="P640" t="str">
            <v/>
          </cell>
          <cell r="Q640" t="str">
            <v>96801</v>
          </cell>
          <cell r="R640" t="str">
            <v/>
          </cell>
          <cell r="S640" t="str">
            <v/>
          </cell>
          <cell r="T640" t="str">
            <v/>
          </cell>
          <cell r="U640" t="str">
            <v>7920</v>
          </cell>
          <cell r="V640" t="str">
            <v>ZGFT</v>
          </cell>
          <cell r="W640">
            <v>45748</v>
          </cell>
          <cell r="X640">
            <v>0.11</v>
          </cell>
          <cell r="Y640">
            <v>54.159453000000006</v>
          </cell>
        </row>
        <row r="641">
          <cell r="A641" t="str">
            <v>96801-002560A000</v>
          </cell>
          <cell r="B641" t="str">
            <v>FG,PBM5-AC-600-5_NA,Packing ASSY AR (PBE</v>
          </cell>
          <cell r="C641" t="str">
            <v>429A</v>
          </cell>
          <cell r="D641" t="str">
            <v>N10</v>
          </cell>
          <cell r="E641" t="str">
            <v/>
          </cell>
          <cell r="F641" t="str">
            <v>ZGFT</v>
          </cell>
          <cell r="G641" t="str">
            <v>OCS  96801</v>
          </cell>
          <cell r="H641">
            <v>0</v>
          </cell>
          <cell r="I641">
            <v>1000</v>
          </cell>
          <cell r="J641">
            <v>64695</v>
          </cell>
          <cell r="K641">
            <v>56565.15</v>
          </cell>
          <cell r="L641">
            <v>55575.12</v>
          </cell>
          <cell r="M641">
            <v>0</v>
          </cell>
          <cell r="N641">
            <v>0</v>
          </cell>
          <cell r="O641">
            <v>0</v>
          </cell>
          <cell r="P641" t="str">
            <v/>
          </cell>
          <cell r="Q641" t="str">
            <v>96801</v>
          </cell>
          <cell r="R641" t="str">
            <v/>
          </cell>
          <cell r="S641" t="str">
            <v/>
          </cell>
          <cell r="T641" t="str">
            <v/>
          </cell>
          <cell r="U641" t="str">
            <v>7920</v>
          </cell>
          <cell r="V641" t="str">
            <v>ZGFT</v>
          </cell>
          <cell r="W641">
            <v>45748</v>
          </cell>
          <cell r="X641">
            <v>0.11</v>
          </cell>
          <cell r="Y641">
            <v>61.688383200000011</v>
          </cell>
        </row>
        <row r="642">
          <cell r="A642" t="str">
            <v>96801-002570A000</v>
          </cell>
          <cell r="B642" t="str">
            <v>FG,PBM5-AC-600-5_NA,Packing ASSY EU (PBE</v>
          </cell>
          <cell r="C642" t="str">
            <v>429A</v>
          </cell>
          <cell r="D642" t="str">
            <v>N10</v>
          </cell>
          <cell r="E642" t="str">
            <v/>
          </cell>
          <cell r="F642" t="str">
            <v>ZGFT</v>
          </cell>
          <cell r="G642" t="str">
            <v>OCS  96801</v>
          </cell>
          <cell r="H642">
            <v>0</v>
          </cell>
          <cell r="I642">
            <v>1000</v>
          </cell>
          <cell r="J642">
            <v>55501.82</v>
          </cell>
          <cell r="K642">
            <v>56496.52</v>
          </cell>
          <cell r="L642">
            <v>55502.16</v>
          </cell>
          <cell r="M642">
            <v>0</v>
          </cell>
          <cell r="N642">
            <v>610.52</v>
          </cell>
          <cell r="O642">
            <v>11</v>
          </cell>
          <cell r="P642" t="str">
            <v/>
          </cell>
          <cell r="Q642" t="str">
            <v>96801</v>
          </cell>
          <cell r="R642" t="str">
            <v/>
          </cell>
          <cell r="S642" t="str">
            <v/>
          </cell>
          <cell r="T642" t="str">
            <v/>
          </cell>
          <cell r="U642" t="str">
            <v>7920</v>
          </cell>
          <cell r="V642" t="str">
            <v>ZGFT</v>
          </cell>
          <cell r="W642">
            <v>45748</v>
          </cell>
          <cell r="X642">
            <v>0.11</v>
          </cell>
          <cell r="Y642">
            <v>61.607397600000006</v>
          </cell>
        </row>
        <row r="643">
          <cell r="A643" t="str">
            <v>96801-002580A000</v>
          </cell>
          <cell r="B643" t="str">
            <v>FG,PBM5-AC-600-5_NA,Packing ASSY</v>
          </cell>
          <cell r="C643" t="str">
            <v>429A</v>
          </cell>
          <cell r="D643" t="str">
            <v>N10</v>
          </cell>
          <cell r="E643" t="str">
            <v/>
          </cell>
          <cell r="F643" t="str">
            <v>ZGFT</v>
          </cell>
          <cell r="G643" t="str">
            <v>OCS  96801</v>
          </cell>
          <cell r="H643">
            <v>0</v>
          </cell>
          <cell r="I643">
            <v>1000</v>
          </cell>
          <cell r="J643">
            <v>53718.75</v>
          </cell>
          <cell r="K643">
            <v>55837.18</v>
          </cell>
          <cell r="L643">
            <v>54842.82</v>
          </cell>
          <cell r="M643">
            <v>0</v>
          </cell>
          <cell r="N643">
            <v>0</v>
          </cell>
          <cell r="O643">
            <v>0</v>
          </cell>
          <cell r="P643" t="str">
            <v/>
          </cell>
          <cell r="Q643" t="str">
            <v>96801</v>
          </cell>
          <cell r="R643" t="str">
            <v/>
          </cell>
          <cell r="S643" t="str">
            <v/>
          </cell>
          <cell r="T643" t="str">
            <v/>
          </cell>
          <cell r="U643" t="str">
            <v>7920</v>
          </cell>
          <cell r="V643" t="str">
            <v>ZGFT</v>
          </cell>
          <cell r="W643">
            <v>45748</v>
          </cell>
          <cell r="X643">
            <v>0.11</v>
          </cell>
          <cell r="Y643">
            <v>60.875530200000007</v>
          </cell>
        </row>
        <row r="644">
          <cell r="A644" t="str">
            <v>96801-002590A000</v>
          </cell>
          <cell r="B644" t="str">
            <v>FG,PBM5-AC-600-5_NA,Packing ASSY FCC</v>
          </cell>
          <cell r="C644" t="str">
            <v>429A</v>
          </cell>
          <cell r="D644" t="str">
            <v>N10</v>
          </cell>
          <cell r="E644" t="str">
            <v/>
          </cell>
          <cell r="F644" t="str">
            <v>ZGFT</v>
          </cell>
          <cell r="G644" t="str">
            <v>OCS  96801</v>
          </cell>
          <cell r="H644">
            <v>0</v>
          </cell>
          <cell r="I644">
            <v>1000</v>
          </cell>
          <cell r="J644">
            <v>56790.59</v>
          </cell>
          <cell r="K644">
            <v>56563.08</v>
          </cell>
          <cell r="L644">
            <v>55568.72</v>
          </cell>
          <cell r="M644">
            <v>0</v>
          </cell>
          <cell r="N644">
            <v>0</v>
          </cell>
          <cell r="O644">
            <v>0</v>
          </cell>
          <cell r="P644" t="str">
            <v/>
          </cell>
          <cell r="Q644" t="str">
            <v>96801</v>
          </cell>
          <cell r="R644" t="str">
            <v/>
          </cell>
          <cell r="S644" t="str">
            <v/>
          </cell>
          <cell r="T644" t="str">
            <v/>
          </cell>
          <cell r="U644" t="str">
            <v>7920</v>
          </cell>
          <cell r="V644" t="str">
            <v>ZGFT</v>
          </cell>
          <cell r="W644">
            <v>45748</v>
          </cell>
          <cell r="X644">
            <v>0.11</v>
          </cell>
          <cell r="Y644">
            <v>61.681279200000006</v>
          </cell>
        </row>
        <row r="645">
          <cell r="A645" t="str">
            <v>96801-002600A000</v>
          </cell>
          <cell r="B645" t="str">
            <v>FG,PBM5-AC-600-4_NA,Packing ASSY US (PBE</v>
          </cell>
          <cell r="C645" t="str">
            <v>429A</v>
          </cell>
          <cell r="D645" t="str">
            <v>N10</v>
          </cell>
          <cell r="E645" t="str">
            <v/>
          </cell>
          <cell r="F645" t="str">
            <v>ZGFT</v>
          </cell>
          <cell r="G645" t="str">
            <v>OCS  96801</v>
          </cell>
          <cell r="H645">
            <v>0</v>
          </cell>
          <cell r="I645">
            <v>1000</v>
          </cell>
          <cell r="J645">
            <v>0</v>
          </cell>
          <cell r="K645">
            <v>59040.36</v>
          </cell>
          <cell r="L645">
            <v>59679.74</v>
          </cell>
          <cell r="M645">
            <v>0</v>
          </cell>
          <cell r="N645">
            <v>0</v>
          </cell>
          <cell r="O645">
            <v>0</v>
          </cell>
          <cell r="P645" t="str">
            <v/>
          </cell>
          <cell r="Q645" t="str">
            <v>96801</v>
          </cell>
          <cell r="R645" t="str">
            <v/>
          </cell>
          <cell r="S645" t="str">
            <v/>
          </cell>
          <cell r="T645" t="str">
            <v/>
          </cell>
          <cell r="U645" t="str">
            <v>7920</v>
          </cell>
          <cell r="V645" t="str">
            <v>ZGFT</v>
          </cell>
          <cell r="W645">
            <v>45748</v>
          </cell>
          <cell r="X645">
            <v>0.11</v>
          </cell>
          <cell r="Y645">
            <v>66.244511400000007</v>
          </cell>
        </row>
        <row r="646">
          <cell r="A646" t="str">
            <v>96801-002610A000</v>
          </cell>
          <cell r="B646" t="str">
            <v>FG,WP701A-LBE5-120-3_NA,Packing ASSY</v>
          </cell>
          <cell r="C646" t="str">
            <v>429A</v>
          </cell>
          <cell r="D646" t="str">
            <v>N10</v>
          </cell>
          <cell r="E646" t="str">
            <v/>
          </cell>
          <cell r="F646" t="str">
            <v>ZGFT</v>
          </cell>
          <cell r="G646" t="str">
            <v>OCS  96801</v>
          </cell>
          <cell r="H646">
            <v>0</v>
          </cell>
          <cell r="I646">
            <v>1000</v>
          </cell>
          <cell r="J646">
            <v>31521.11</v>
          </cell>
          <cell r="K646">
            <v>32274.38</v>
          </cell>
          <cell r="L646">
            <v>30782.89</v>
          </cell>
          <cell r="M646">
            <v>0</v>
          </cell>
          <cell r="N646">
            <v>277.05</v>
          </cell>
          <cell r="O646">
            <v>9</v>
          </cell>
          <cell r="P646" t="str">
            <v/>
          </cell>
          <cell r="Q646" t="str">
            <v>96801</v>
          </cell>
          <cell r="R646" t="str">
            <v/>
          </cell>
          <cell r="S646" t="str">
            <v/>
          </cell>
          <cell r="T646" t="str">
            <v/>
          </cell>
          <cell r="U646" t="str">
            <v>7920</v>
          </cell>
          <cell r="V646" t="str">
            <v>ZGFT</v>
          </cell>
          <cell r="W646">
            <v>45748</v>
          </cell>
          <cell r="X646">
            <v>0.11</v>
          </cell>
          <cell r="Y646">
            <v>34.169007900000004</v>
          </cell>
        </row>
        <row r="647">
          <cell r="A647" t="str">
            <v>96801-002620A000</v>
          </cell>
          <cell r="B647" t="str">
            <v>FG,WPUBUK-Ultra_NA,(UK-Ultra) LOVN ME</v>
          </cell>
          <cell r="C647" t="str">
            <v>429A</v>
          </cell>
          <cell r="D647" t="str">
            <v>N10</v>
          </cell>
          <cell r="E647" t="str">
            <v/>
          </cell>
          <cell r="F647" t="str">
            <v>ZGFT</v>
          </cell>
          <cell r="G647" t="str">
            <v>OCS  96801</v>
          </cell>
          <cell r="H647">
            <v>0</v>
          </cell>
          <cell r="I647">
            <v>1000</v>
          </cell>
          <cell r="J647">
            <v>42543.33</v>
          </cell>
          <cell r="K647">
            <v>27091.8</v>
          </cell>
          <cell r="L647">
            <v>27615.279999999999</v>
          </cell>
          <cell r="M647">
            <v>0</v>
          </cell>
          <cell r="N647">
            <v>0</v>
          </cell>
          <cell r="O647">
            <v>0</v>
          </cell>
          <cell r="P647" t="str">
            <v/>
          </cell>
          <cell r="Q647" t="str">
            <v>96801</v>
          </cell>
          <cell r="R647" t="str">
            <v/>
          </cell>
          <cell r="S647" t="str">
            <v/>
          </cell>
          <cell r="T647" t="str">
            <v/>
          </cell>
          <cell r="U647" t="str">
            <v>7920</v>
          </cell>
          <cell r="V647" t="str">
            <v>ZGFT</v>
          </cell>
          <cell r="W647">
            <v>45748</v>
          </cell>
          <cell r="X647">
            <v>0.11</v>
          </cell>
          <cell r="Y647">
            <v>30.652960800000002</v>
          </cell>
        </row>
        <row r="648">
          <cell r="A648" t="str">
            <v>96801-002620A000</v>
          </cell>
          <cell r="B648" t="str">
            <v>FG,WPUBUK-Ultra_NA,(UK-Ultra) LOVN ME</v>
          </cell>
          <cell r="C648" t="str">
            <v>429B</v>
          </cell>
          <cell r="D648" t="str">
            <v>N10</v>
          </cell>
          <cell r="E648" t="str">
            <v/>
          </cell>
          <cell r="F648" t="str">
            <v>ZGFT</v>
          </cell>
          <cell r="G648" t="str">
            <v>OCS  96801</v>
          </cell>
          <cell r="H648">
            <v>0</v>
          </cell>
          <cell r="I648">
            <v>1000</v>
          </cell>
          <cell r="J648">
            <v>42543.33</v>
          </cell>
          <cell r="K648">
            <v>26840.12</v>
          </cell>
          <cell r="L648">
            <v>27685.279999999999</v>
          </cell>
          <cell r="M648">
            <v>0</v>
          </cell>
          <cell r="N648">
            <v>0</v>
          </cell>
          <cell r="O648">
            <v>0</v>
          </cell>
          <cell r="P648" t="str">
            <v/>
          </cell>
          <cell r="Q648" t="str">
            <v>96801</v>
          </cell>
          <cell r="R648" t="str">
            <v/>
          </cell>
          <cell r="S648" t="str">
            <v/>
          </cell>
          <cell r="T648" t="str">
            <v/>
          </cell>
          <cell r="U648" t="str">
            <v>7920</v>
          </cell>
          <cell r="V648" t="str">
            <v>ZGFT</v>
          </cell>
          <cell r="W648">
            <v>45748</v>
          </cell>
          <cell r="X648">
            <v>0.11</v>
          </cell>
          <cell r="Y648">
            <v>30.730660800000003</v>
          </cell>
        </row>
        <row r="649">
          <cell r="A649" t="str">
            <v>96801-002630A000</v>
          </cell>
          <cell r="B649" t="str">
            <v>FG,WPUBU7-Enterprise_NA,(U7</v>
          </cell>
          <cell r="C649" t="str">
            <v>429A</v>
          </cell>
          <cell r="D649" t="str">
            <v>N10</v>
          </cell>
          <cell r="E649" t="str">
            <v/>
          </cell>
          <cell r="F649" t="str">
            <v>ZGFT</v>
          </cell>
          <cell r="G649" t="str">
            <v>OCS  96801</v>
          </cell>
          <cell r="H649">
            <v>0</v>
          </cell>
          <cell r="I649">
            <v>1000</v>
          </cell>
          <cell r="J649">
            <v>0</v>
          </cell>
          <cell r="K649">
            <v>70111.45</v>
          </cell>
          <cell r="L649">
            <v>70474.64</v>
          </cell>
          <cell r="M649">
            <v>0</v>
          </cell>
          <cell r="N649">
            <v>0</v>
          </cell>
          <cell r="O649">
            <v>0</v>
          </cell>
          <cell r="P649" t="str">
            <v/>
          </cell>
          <cell r="Q649" t="str">
            <v>96801</v>
          </cell>
          <cell r="R649" t="str">
            <v/>
          </cell>
          <cell r="S649" t="str">
            <v/>
          </cell>
          <cell r="T649" t="str">
            <v/>
          </cell>
          <cell r="U649" t="str">
            <v>7920</v>
          </cell>
          <cell r="V649" t="str">
            <v>ZGFT</v>
          </cell>
          <cell r="W649">
            <v>45748</v>
          </cell>
          <cell r="X649">
            <v>0.11</v>
          </cell>
          <cell r="Y649">
            <v>78.226850400000004</v>
          </cell>
        </row>
        <row r="650">
          <cell r="A650" t="str">
            <v>96801-002630A000</v>
          </cell>
          <cell r="B650" t="str">
            <v>FG,WPUBU7-Enterprise_NA,(U7</v>
          </cell>
          <cell r="C650" t="str">
            <v>429B</v>
          </cell>
          <cell r="D650" t="str">
            <v>N10</v>
          </cell>
          <cell r="E650" t="str">
            <v/>
          </cell>
          <cell r="F650" t="str">
            <v>ZGFT</v>
          </cell>
          <cell r="G650" t="str">
            <v>OCS  96801</v>
          </cell>
          <cell r="H650">
            <v>0</v>
          </cell>
          <cell r="I650">
            <v>1000</v>
          </cell>
          <cell r="J650">
            <v>0</v>
          </cell>
          <cell r="K650">
            <v>70070.509999999995</v>
          </cell>
          <cell r="L650">
            <v>70819.929999999993</v>
          </cell>
          <cell r="M650">
            <v>0</v>
          </cell>
          <cell r="N650">
            <v>0</v>
          </cell>
          <cell r="O650">
            <v>0</v>
          </cell>
          <cell r="P650" t="str">
            <v/>
          </cell>
          <cell r="Q650" t="str">
            <v>96801</v>
          </cell>
          <cell r="R650" t="str">
            <v/>
          </cell>
          <cell r="S650" t="str">
            <v/>
          </cell>
          <cell r="T650" t="str">
            <v/>
          </cell>
          <cell r="U650" t="str">
            <v>7920</v>
          </cell>
          <cell r="V650" t="str">
            <v>ZGFT</v>
          </cell>
          <cell r="W650">
            <v>45748</v>
          </cell>
          <cell r="X650">
            <v>0.11</v>
          </cell>
          <cell r="Y650">
            <v>78.6101223</v>
          </cell>
        </row>
        <row r="651">
          <cell r="A651" t="str">
            <v>96801-002640A000</v>
          </cell>
          <cell r="B651" t="str">
            <v>FG,WPUBU7-Pro_NA,Packing ASSY FCC (U7</v>
          </cell>
          <cell r="C651" t="str">
            <v>429A</v>
          </cell>
          <cell r="D651" t="str">
            <v>N10</v>
          </cell>
          <cell r="E651" t="str">
            <v/>
          </cell>
          <cell r="F651" t="str">
            <v>ZGFT</v>
          </cell>
          <cell r="G651" t="str">
            <v>OCS  96801</v>
          </cell>
          <cell r="H651">
            <v>0</v>
          </cell>
          <cell r="I651">
            <v>1000</v>
          </cell>
          <cell r="J651">
            <v>124010</v>
          </cell>
          <cell r="K651">
            <v>59821.02</v>
          </cell>
          <cell r="L651">
            <v>59843.53</v>
          </cell>
          <cell r="M651">
            <v>0</v>
          </cell>
          <cell r="N651">
            <v>0</v>
          </cell>
          <cell r="O651">
            <v>0</v>
          </cell>
          <cell r="P651" t="str">
            <v/>
          </cell>
          <cell r="Q651" t="str">
            <v>96801</v>
          </cell>
          <cell r="R651" t="str">
            <v/>
          </cell>
          <cell r="S651" t="str">
            <v/>
          </cell>
          <cell r="T651" t="str">
            <v/>
          </cell>
          <cell r="U651" t="str">
            <v>7920</v>
          </cell>
          <cell r="V651" t="str">
            <v>ZGFT</v>
          </cell>
          <cell r="W651">
            <v>45748</v>
          </cell>
          <cell r="X651">
            <v>0.11</v>
          </cell>
          <cell r="Y651">
            <v>66.426318300000005</v>
          </cell>
        </row>
        <row r="652">
          <cell r="A652" t="str">
            <v>96801-002640A000</v>
          </cell>
          <cell r="B652" t="str">
            <v>FG,WPUBU7-Pro_NA,Packing ASSY FCC (U7</v>
          </cell>
          <cell r="C652" t="str">
            <v>429B</v>
          </cell>
          <cell r="D652" t="str">
            <v>N10</v>
          </cell>
          <cell r="E652" t="str">
            <v/>
          </cell>
          <cell r="F652" t="str">
            <v>ZGFT</v>
          </cell>
          <cell r="G652" t="str">
            <v>OCS  96801</v>
          </cell>
          <cell r="H652">
            <v>0</v>
          </cell>
          <cell r="I652">
            <v>1000</v>
          </cell>
          <cell r="J652">
            <v>124010</v>
          </cell>
          <cell r="K652">
            <v>59535.49</v>
          </cell>
          <cell r="L652">
            <v>60400.9</v>
          </cell>
          <cell r="M652">
            <v>0</v>
          </cell>
          <cell r="N652">
            <v>0</v>
          </cell>
          <cell r="O652">
            <v>0</v>
          </cell>
          <cell r="P652" t="str">
            <v/>
          </cell>
          <cell r="Q652" t="str">
            <v>96801</v>
          </cell>
          <cell r="R652" t="str">
            <v/>
          </cell>
          <cell r="S652" t="str">
            <v/>
          </cell>
          <cell r="T652" t="str">
            <v/>
          </cell>
          <cell r="U652" t="str">
            <v>7920</v>
          </cell>
          <cell r="V652" t="str">
            <v>ZGFT</v>
          </cell>
          <cell r="W652">
            <v>45748</v>
          </cell>
          <cell r="X652">
            <v>0.11</v>
          </cell>
          <cell r="Y652">
            <v>67.044999000000004</v>
          </cell>
        </row>
        <row r="653">
          <cell r="A653" t="str">
            <v>96801-002650A000</v>
          </cell>
          <cell r="B653" t="str">
            <v>FG,WPUBWave-AP_NA,(Wave-AP-US) Only with</v>
          </cell>
          <cell r="C653" t="str">
            <v>429A</v>
          </cell>
          <cell r="D653" t="str">
            <v>N10</v>
          </cell>
          <cell r="E653" t="str">
            <v/>
          </cell>
          <cell r="F653" t="str">
            <v>ZGFT</v>
          </cell>
          <cell r="G653" t="str">
            <v>OCS  96801</v>
          </cell>
          <cell r="H653">
            <v>0</v>
          </cell>
          <cell r="I653">
            <v>1000</v>
          </cell>
          <cell r="J653">
            <v>0</v>
          </cell>
          <cell r="K653">
            <v>161054.48000000001</v>
          </cell>
          <cell r="L653">
            <v>163329.97</v>
          </cell>
          <cell r="M653">
            <v>0</v>
          </cell>
          <cell r="N653">
            <v>0</v>
          </cell>
          <cell r="O653">
            <v>0</v>
          </cell>
          <cell r="P653" t="str">
            <v/>
          </cell>
          <cell r="Q653" t="str">
            <v>96801</v>
          </cell>
          <cell r="R653" t="str">
            <v/>
          </cell>
          <cell r="S653" t="str">
            <v/>
          </cell>
          <cell r="T653" t="str">
            <v/>
          </cell>
          <cell r="U653" t="str">
            <v>7920</v>
          </cell>
          <cell r="V653" t="str">
            <v>ZGFT</v>
          </cell>
          <cell r="W653">
            <v>45748</v>
          </cell>
          <cell r="X653">
            <v>0.11</v>
          </cell>
          <cell r="Y653">
            <v>181.29626670000002</v>
          </cell>
        </row>
        <row r="654">
          <cell r="A654" t="str">
            <v>96801-002650A000</v>
          </cell>
          <cell r="B654" t="str">
            <v>FG,WPUBWave-AP_NA,(Wave-AP-US) Only with</v>
          </cell>
          <cell r="C654" t="str">
            <v>429B</v>
          </cell>
          <cell r="D654" t="str">
            <v>N10</v>
          </cell>
          <cell r="E654" t="str">
            <v/>
          </cell>
          <cell r="F654" t="str">
            <v>ZGFT</v>
          </cell>
          <cell r="G654" t="str">
            <v>OCS  96801</v>
          </cell>
          <cell r="H654">
            <v>0</v>
          </cell>
          <cell r="I654">
            <v>1000</v>
          </cell>
          <cell r="J654">
            <v>0</v>
          </cell>
          <cell r="K654">
            <v>162351.82999999999</v>
          </cell>
          <cell r="L654">
            <v>164029.46</v>
          </cell>
          <cell r="M654">
            <v>0</v>
          </cell>
          <cell r="N654">
            <v>0</v>
          </cell>
          <cell r="O654">
            <v>0</v>
          </cell>
          <cell r="P654" t="str">
            <v/>
          </cell>
          <cell r="Q654" t="str">
            <v>96801</v>
          </cell>
          <cell r="R654" t="str">
            <v/>
          </cell>
          <cell r="S654" t="str">
            <v/>
          </cell>
          <cell r="T654" t="str">
            <v/>
          </cell>
          <cell r="U654" t="str">
            <v>7920</v>
          </cell>
          <cell r="V654" t="str">
            <v>ZGFT</v>
          </cell>
          <cell r="W654">
            <v>45748</v>
          </cell>
          <cell r="X654">
            <v>0.11</v>
          </cell>
          <cell r="Y654">
            <v>182.07270060000002</v>
          </cell>
        </row>
        <row r="655">
          <cell r="A655" t="str">
            <v>96801-002660A000</v>
          </cell>
          <cell r="B655" t="str">
            <v>FG,WPUBWave-AP-Micro_NA,Only with ASSY</v>
          </cell>
          <cell r="C655" t="str">
            <v>429A</v>
          </cell>
          <cell r="D655" t="str">
            <v>N10</v>
          </cell>
          <cell r="E655" t="str">
            <v/>
          </cell>
          <cell r="F655" t="str">
            <v>ZGFT</v>
          </cell>
          <cell r="G655" t="str">
            <v>OCS  96801</v>
          </cell>
          <cell r="H655">
            <v>0</v>
          </cell>
          <cell r="I655">
            <v>1000</v>
          </cell>
          <cell r="J655">
            <v>0</v>
          </cell>
          <cell r="K655">
            <v>144062.62</v>
          </cell>
          <cell r="L655">
            <v>147519.37</v>
          </cell>
          <cell r="M655">
            <v>0</v>
          </cell>
          <cell r="N655">
            <v>0</v>
          </cell>
          <cell r="O655">
            <v>0</v>
          </cell>
          <cell r="P655" t="str">
            <v/>
          </cell>
          <cell r="Q655" t="str">
            <v>96801</v>
          </cell>
          <cell r="R655" t="str">
            <v/>
          </cell>
          <cell r="S655" t="str">
            <v/>
          </cell>
          <cell r="T655" t="str">
            <v/>
          </cell>
          <cell r="U655" t="str">
            <v>7920</v>
          </cell>
          <cell r="V655" t="str">
            <v>ZGFT</v>
          </cell>
          <cell r="W655">
            <v>45748</v>
          </cell>
          <cell r="X655">
            <v>0.11</v>
          </cell>
          <cell r="Y655">
            <v>163.74650070000001</v>
          </cell>
        </row>
        <row r="656">
          <cell r="A656" t="str">
            <v>96801-002660A000</v>
          </cell>
          <cell r="B656" t="str">
            <v>FG,WPUBWave-AP-Micro_NA,Only with ASSY</v>
          </cell>
          <cell r="C656" t="str">
            <v>429B</v>
          </cell>
          <cell r="D656" t="str">
            <v>N10</v>
          </cell>
          <cell r="E656" t="str">
            <v/>
          </cell>
          <cell r="F656" t="str">
            <v>ZGFT</v>
          </cell>
          <cell r="G656" t="str">
            <v>OCS  96801</v>
          </cell>
          <cell r="H656">
            <v>0</v>
          </cell>
          <cell r="I656">
            <v>1000</v>
          </cell>
          <cell r="J656">
            <v>0</v>
          </cell>
          <cell r="K656">
            <v>144895.15</v>
          </cell>
          <cell r="L656">
            <v>148128.26</v>
          </cell>
          <cell r="M656">
            <v>0</v>
          </cell>
          <cell r="N656">
            <v>0</v>
          </cell>
          <cell r="O656">
            <v>0</v>
          </cell>
          <cell r="P656" t="str">
            <v/>
          </cell>
          <cell r="Q656" t="str">
            <v>96801</v>
          </cell>
          <cell r="R656" t="str">
            <v/>
          </cell>
          <cell r="S656" t="str">
            <v/>
          </cell>
          <cell r="T656" t="str">
            <v/>
          </cell>
          <cell r="U656" t="str">
            <v>7920</v>
          </cell>
          <cell r="V656" t="str">
            <v>ZGFT</v>
          </cell>
          <cell r="W656">
            <v>45748</v>
          </cell>
          <cell r="X656">
            <v>0.11</v>
          </cell>
          <cell r="Y656">
            <v>164.42236860000003</v>
          </cell>
        </row>
        <row r="657">
          <cell r="A657" t="str">
            <v>96801-002730A000</v>
          </cell>
          <cell r="B657" t="str">
            <v>FG,Acadia_NA,Packing ASSY International</v>
          </cell>
          <cell r="C657" t="str">
            <v>429A</v>
          </cell>
          <cell r="D657" t="str">
            <v>N14</v>
          </cell>
          <cell r="E657" t="str">
            <v/>
          </cell>
          <cell r="F657" t="str">
            <v>ZGFT</v>
          </cell>
          <cell r="G657" t="str">
            <v>OCS  96801</v>
          </cell>
          <cell r="H657">
            <v>0</v>
          </cell>
          <cell r="I657">
            <v>1000</v>
          </cell>
          <cell r="J657">
            <v>86876.08</v>
          </cell>
          <cell r="K657">
            <v>83686.02</v>
          </cell>
          <cell r="L657">
            <v>81695.12</v>
          </cell>
          <cell r="M657">
            <v>0</v>
          </cell>
          <cell r="N657">
            <v>0</v>
          </cell>
          <cell r="O657">
            <v>0</v>
          </cell>
          <cell r="P657" t="str">
            <v/>
          </cell>
          <cell r="Q657" t="str">
            <v>96801</v>
          </cell>
          <cell r="R657" t="str">
            <v/>
          </cell>
          <cell r="S657" t="str">
            <v/>
          </cell>
          <cell r="T657" t="str">
            <v/>
          </cell>
          <cell r="U657" t="str">
            <v>7920</v>
          </cell>
          <cell r="V657" t="str">
            <v>ZGFT</v>
          </cell>
          <cell r="W657">
            <v>45748</v>
          </cell>
          <cell r="X657">
            <v>0.11</v>
          </cell>
          <cell r="Y657">
            <v>90.681583199999992</v>
          </cell>
        </row>
        <row r="658">
          <cell r="A658" t="str">
            <v>96801-002730A000</v>
          </cell>
          <cell r="B658" t="str">
            <v>FG,Acadia_NA,Packing ASSY International</v>
          </cell>
          <cell r="C658" t="str">
            <v>429B</v>
          </cell>
          <cell r="D658" t="str">
            <v>N14</v>
          </cell>
          <cell r="E658" t="str">
            <v/>
          </cell>
          <cell r="F658" t="str">
            <v>ZGFT</v>
          </cell>
          <cell r="G658" t="str">
            <v>OCS  96801</v>
          </cell>
          <cell r="H658">
            <v>0</v>
          </cell>
          <cell r="I658">
            <v>1000</v>
          </cell>
          <cell r="J658">
            <v>86638.88</v>
          </cell>
          <cell r="K658">
            <v>94352.91</v>
          </cell>
          <cell r="L658">
            <v>90927.06</v>
          </cell>
          <cell r="M658">
            <v>0</v>
          </cell>
          <cell r="N658">
            <v>0</v>
          </cell>
          <cell r="O658">
            <v>0</v>
          </cell>
          <cell r="P658" t="str">
            <v/>
          </cell>
          <cell r="Q658" t="str">
            <v>96801</v>
          </cell>
          <cell r="R658" t="str">
            <v/>
          </cell>
          <cell r="S658" t="str">
            <v/>
          </cell>
          <cell r="T658" t="str">
            <v/>
          </cell>
          <cell r="U658" t="str">
            <v>7920</v>
          </cell>
          <cell r="V658" t="str">
            <v>ZGFT</v>
          </cell>
          <cell r="W658">
            <v>45748</v>
          </cell>
          <cell r="X658">
            <v>0.11</v>
          </cell>
          <cell r="Y658">
            <v>100.9290366</v>
          </cell>
        </row>
        <row r="659">
          <cell r="A659" t="str">
            <v>96801-002740A000</v>
          </cell>
          <cell r="B659" t="str">
            <v>FG,WPX8324-BT_NA,Packing ASSY,LOVN</v>
          </cell>
          <cell r="C659" t="str">
            <v>429A</v>
          </cell>
          <cell r="D659" t="str">
            <v>N14</v>
          </cell>
          <cell r="E659" t="str">
            <v/>
          </cell>
          <cell r="F659" t="str">
            <v>ZGFT</v>
          </cell>
          <cell r="G659" t="str">
            <v>OCS  96801</v>
          </cell>
          <cell r="H659">
            <v>0</v>
          </cell>
          <cell r="I659">
            <v>1000</v>
          </cell>
          <cell r="J659">
            <v>70978.33</v>
          </cell>
          <cell r="K659">
            <v>42303.07</v>
          </cell>
          <cell r="L659">
            <v>41610.730000000003</v>
          </cell>
          <cell r="M659">
            <v>0</v>
          </cell>
          <cell r="N659">
            <v>998.66</v>
          </cell>
          <cell r="O659">
            <v>24</v>
          </cell>
          <cell r="P659" t="str">
            <v/>
          </cell>
          <cell r="Q659" t="str">
            <v>96801</v>
          </cell>
          <cell r="R659" t="str">
            <v/>
          </cell>
          <cell r="S659" t="str">
            <v/>
          </cell>
          <cell r="T659" t="str">
            <v/>
          </cell>
          <cell r="U659" t="str">
            <v>7920</v>
          </cell>
          <cell r="V659" t="str">
            <v>ZGFT</v>
          </cell>
          <cell r="W659">
            <v>45748</v>
          </cell>
          <cell r="X659">
            <v>0.11</v>
          </cell>
          <cell r="Y659">
            <v>46.187910300000006</v>
          </cell>
        </row>
        <row r="660">
          <cell r="A660" t="str">
            <v>96801-002740A000</v>
          </cell>
          <cell r="B660" t="str">
            <v>FG,WPX8324-BT_NA,Packing ASSY,LOVN</v>
          </cell>
          <cell r="C660" t="str">
            <v>429B</v>
          </cell>
          <cell r="D660" t="str">
            <v>N14</v>
          </cell>
          <cell r="E660" t="str">
            <v/>
          </cell>
          <cell r="F660" t="str">
            <v>ZGFT</v>
          </cell>
          <cell r="G660" t="str">
            <v>OCS  96801</v>
          </cell>
          <cell r="H660">
            <v>0</v>
          </cell>
          <cell r="I660">
            <v>1000</v>
          </cell>
          <cell r="J660">
            <v>70978.33</v>
          </cell>
          <cell r="K660">
            <v>42404.36</v>
          </cell>
          <cell r="L660">
            <v>41712.019999999997</v>
          </cell>
          <cell r="M660">
            <v>0</v>
          </cell>
          <cell r="N660">
            <v>0</v>
          </cell>
          <cell r="O660">
            <v>0</v>
          </cell>
          <cell r="P660" t="str">
            <v/>
          </cell>
          <cell r="Q660" t="str">
            <v>96801</v>
          </cell>
          <cell r="R660" t="str">
            <v/>
          </cell>
          <cell r="S660" t="str">
            <v/>
          </cell>
          <cell r="T660" t="str">
            <v/>
          </cell>
          <cell r="U660" t="str">
            <v>7920</v>
          </cell>
          <cell r="V660" t="str">
            <v>ZGFT</v>
          </cell>
          <cell r="W660">
            <v>45748</v>
          </cell>
          <cell r="X660">
            <v>0.11</v>
          </cell>
          <cell r="Y660">
            <v>46.300342199999996</v>
          </cell>
        </row>
        <row r="661">
          <cell r="A661" t="str">
            <v>96801-002760A000</v>
          </cell>
          <cell r="B661" t="str">
            <v>FG,WPX8324-BT_NA,Packing ASSY,LOVN</v>
          </cell>
          <cell r="C661" t="str">
            <v>429A</v>
          </cell>
          <cell r="D661" t="str">
            <v>N14</v>
          </cell>
          <cell r="E661" t="str">
            <v/>
          </cell>
          <cell r="F661" t="str">
            <v>ZGFT</v>
          </cell>
          <cell r="G661" t="str">
            <v>OCS  96801</v>
          </cell>
          <cell r="H661">
            <v>0</v>
          </cell>
          <cell r="I661">
            <v>1000</v>
          </cell>
          <cell r="J661">
            <v>86450.48</v>
          </cell>
          <cell r="K661">
            <v>45903.13</v>
          </cell>
          <cell r="L661">
            <v>45210.34</v>
          </cell>
          <cell r="M661">
            <v>0</v>
          </cell>
          <cell r="N661">
            <v>949.42</v>
          </cell>
          <cell r="O661">
            <v>21</v>
          </cell>
          <cell r="P661" t="str">
            <v/>
          </cell>
          <cell r="Q661" t="str">
            <v>96801</v>
          </cell>
          <cell r="R661" t="str">
            <v/>
          </cell>
          <cell r="S661" t="str">
            <v/>
          </cell>
          <cell r="T661" t="str">
            <v/>
          </cell>
          <cell r="U661" t="str">
            <v>7920</v>
          </cell>
          <cell r="V661" t="str">
            <v>ZGFT</v>
          </cell>
          <cell r="W661">
            <v>45748</v>
          </cell>
          <cell r="X661">
            <v>0.11</v>
          </cell>
          <cell r="Y661">
            <v>50.183477400000001</v>
          </cell>
        </row>
        <row r="662">
          <cell r="A662" t="str">
            <v>96801-002760A000</v>
          </cell>
          <cell r="B662" t="str">
            <v>FG,WPX8324-BT_NA,Packing ASSY,LOVN</v>
          </cell>
          <cell r="C662" t="str">
            <v>429B</v>
          </cell>
          <cell r="D662" t="str">
            <v>N14</v>
          </cell>
          <cell r="E662" t="str">
            <v/>
          </cell>
          <cell r="F662" t="str">
            <v>ZGFT</v>
          </cell>
          <cell r="G662" t="str">
            <v>OCS  96801</v>
          </cell>
          <cell r="H662">
            <v>0</v>
          </cell>
          <cell r="I662">
            <v>1000</v>
          </cell>
          <cell r="J662">
            <v>86450.38</v>
          </cell>
          <cell r="K662">
            <v>46153.24</v>
          </cell>
          <cell r="L662">
            <v>45460.9</v>
          </cell>
          <cell r="M662">
            <v>0</v>
          </cell>
          <cell r="N662">
            <v>0</v>
          </cell>
          <cell r="O662">
            <v>0</v>
          </cell>
          <cell r="P662" t="str">
            <v/>
          </cell>
          <cell r="Q662" t="str">
            <v>96801</v>
          </cell>
          <cell r="R662" t="str">
            <v/>
          </cell>
          <cell r="S662" t="str">
            <v/>
          </cell>
          <cell r="T662" t="str">
            <v/>
          </cell>
          <cell r="U662" t="str">
            <v>7920</v>
          </cell>
          <cell r="V662" t="str">
            <v>ZGFT</v>
          </cell>
          <cell r="W662">
            <v>45748</v>
          </cell>
          <cell r="X662">
            <v>0.11</v>
          </cell>
          <cell r="Y662">
            <v>50.461599000000007</v>
          </cell>
        </row>
        <row r="663">
          <cell r="A663" t="str">
            <v>96801-002770A000</v>
          </cell>
          <cell r="B663" t="str">
            <v>FG,WPUBU7-Pro_NA,Packing ASSY (U7-Pro)</v>
          </cell>
          <cell r="C663" t="str">
            <v>429A</v>
          </cell>
          <cell r="D663" t="str">
            <v>N10</v>
          </cell>
          <cell r="E663" t="str">
            <v/>
          </cell>
          <cell r="F663" t="str">
            <v>ZGFT</v>
          </cell>
          <cell r="G663" t="str">
            <v>OCS  96801</v>
          </cell>
          <cell r="H663">
            <v>0</v>
          </cell>
          <cell r="I663">
            <v>1000</v>
          </cell>
          <cell r="J663">
            <v>73330</v>
          </cell>
          <cell r="K663">
            <v>63165.75</v>
          </cell>
          <cell r="L663">
            <v>63200.95</v>
          </cell>
          <cell r="M663">
            <v>0</v>
          </cell>
          <cell r="N663">
            <v>0</v>
          </cell>
          <cell r="O663">
            <v>0</v>
          </cell>
          <cell r="P663" t="str">
            <v/>
          </cell>
          <cell r="Q663" t="str">
            <v>96801</v>
          </cell>
          <cell r="R663" t="str">
            <v/>
          </cell>
          <cell r="S663" t="str">
            <v/>
          </cell>
          <cell r="T663" t="str">
            <v/>
          </cell>
          <cell r="U663" t="str">
            <v>7920</v>
          </cell>
          <cell r="V663" t="str">
            <v>ZGFT</v>
          </cell>
          <cell r="W663">
            <v>45748</v>
          </cell>
          <cell r="X663">
            <v>0.11</v>
          </cell>
          <cell r="Y663">
            <v>70.15305450000001</v>
          </cell>
        </row>
        <row r="664">
          <cell r="A664" t="str">
            <v>96801-002770A000</v>
          </cell>
          <cell r="B664" t="str">
            <v>FG,WPUBU7-Pro_NA,Packing ASSY (U7-Pro)</v>
          </cell>
          <cell r="C664" t="str">
            <v>429B</v>
          </cell>
          <cell r="D664" t="str">
            <v>N10</v>
          </cell>
          <cell r="E664" t="str">
            <v/>
          </cell>
          <cell r="F664" t="str">
            <v>ZGFT</v>
          </cell>
          <cell r="G664" t="str">
            <v>OCS  96801</v>
          </cell>
          <cell r="H664">
            <v>0</v>
          </cell>
          <cell r="I664">
            <v>1000</v>
          </cell>
          <cell r="J664">
            <v>73330</v>
          </cell>
          <cell r="K664">
            <v>62883.42</v>
          </cell>
          <cell r="L664">
            <v>63744.83</v>
          </cell>
          <cell r="M664">
            <v>0</v>
          </cell>
          <cell r="N664">
            <v>0</v>
          </cell>
          <cell r="O664">
            <v>0</v>
          </cell>
          <cell r="P664" t="str">
            <v/>
          </cell>
          <cell r="Q664" t="str">
            <v>96801</v>
          </cell>
          <cell r="R664" t="str">
            <v/>
          </cell>
          <cell r="S664" t="str">
            <v/>
          </cell>
          <cell r="T664" t="str">
            <v/>
          </cell>
          <cell r="U664" t="str">
            <v>7920</v>
          </cell>
          <cell r="V664" t="str">
            <v>ZGFT</v>
          </cell>
          <cell r="W664">
            <v>45748</v>
          </cell>
          <cell r="X664">
            <v>0.11</v>
          </cell>
          <cell r="Y664">
            <v>70.756761300000008</v>
          </cell>
        </row>
        <row r="665">
          <cell r="A665" t="str">
            <v>96801-002780A000</v>
          </cell>
          <cell r="B665" t="str">
            <v>FG,WPUBU7-Pro_NA,Packing ASSY (U7-Pro)</v>
          </cell>
          <cell r="C665" t="str">
            <v>429A</v>
          </cell>
          <cell r="D665" t="str">
            <v>N10</v>
          </cell>
          <cell r="E665" t="str">
            <v/>
          </cell>
          <cell r="F665" t="str">
            <v>ZGFT</v>
          </cell>
          <cell r="G665" t="str">
            <v>OCS  96801</v>
          </cell>
          <cell r="H665">
            <v>0</v>
          </cell>
          <cell r="I665">
            <v>1000</v>
          </cell>
          <cell r="J665">
            <v>76696.67</v>
          </cell>
          <cell r="K665">
            <v>63123.16</v>
          </cell>
          <cell r="L665">
            <v>63158.36</v>
          </cell>
          <cell r="M665">
            <v>0</v>
          </cell>
          <cell r="N665">
            <v>0</v>
          </cell>
          <cell r="O665">
            <v>0</v>
          </cell>
          <cell r="P665" t="str">
            <v/>
          </cell>
          <cell r="Q665" t="str">
            <v>96801</v>
          </cell>
          <cell r="R665" t="str">
            <v/>
          </cell>
          <cell r="S665" t="str">
            <v/>
          </cell>
          <cell r="T665" t="str">
            <v/>
          </cell>
          <cell r="U665" t="str">
            <v>7920</v>
          </cell>
          <cell r="V665" t="str">
            <v>ZGFT</v>
          </cell>
          <cell r="W665">
            <v>45748</v>
          </cell>
          <cell r="X665">
            <v>0.11</v>
          </cell>
          <cell r="Y665">
            <v>70.105779600000005</v>
          </cell>
        </row>
        <row r="666">
          <cell r="A666" t="str">
            <v>96801-002780A000</v>
          </cell>
          <cell r="B666" t="str">
            <v>FG,WPUBU7-Pro_NA,Packing ASSY (U7-Pro)</v>
          </cell>
          <cell r="C666" t="str">
            <v>429B</v>
          </cell>
          <cell r="D666" t="str">
            <v>N10</v>
          </cell>
          <cell r="E666" t="str">
            <v/>
          </cell>
          <cell r="F666" t="str">
            <v>ZGFT</v>
          </cell>
          <cell r="G666" t="str">
            <v>OCS  96801</v>
          </cell>
          <cell r="H666">
            <v>0</v>
          </cell>
          <cell r="I666">
            <v>1000</v>
          </cell>
          <cell r="J666">
            <v>76696.67</v>
          </cell>
          <cell r="K666">
            <v>62845.1</v>
          </cell>
          <cell r="L666">
            <v>63706.51</v>
          </cell>
          <cell r="M666">
            <v>0</v>
          </cell>
          <cell r="N666">
            <v>0</v>
          </cell>
          <cell r="O666">
            <v>0</v>
          </cell>
          <cell r="P666" t="str">
            <v/>
          </cell>
          <cell r="Q666" t="str">
            <v>96801</v>
          </cell>
          <cell r="R666" t="str">
            <v/>
          </cell>
          <cell r="S666" t="str">
            <v/>
          </cell>
          <cell r="T666" t="str">
            <v/>
          </cell>
          <cell r="U666" t="str">
            <v>7920</v>
          </cell>
          <cell r="V666" t="str">
            <v>ZGFT</v>
          </cell>
          <cell r="W666">
            <v>45748</v>
          </cell>
          <cell r="X666">
            <v>0.11</v>
          </cell>
          <cell r="Y666">
            <v>70.714226100000005</v>
          </cell>
        </row>
        <row r="667">
          <cell r="A667" t="str">
            <v>96801-002790A000</v>
          </cell>
          <cell r="B667" t="str">
            <v>FG,WPX8324-BT_NA,Packing ASSY,LOVN</v>
          </cell>
          <cell r="C667" t="str">
            <v>429A</v>
          </cell>
          <cell r="D667" t="str">
            <v>N14</v>
          </cell>
          <cell r="E667" t="str">
            <v/>
          </cell>
          <cell r="F667" t="str">
            <v>ZGFT</v>
          </cell>
          <cell r="G667" t="str">
            <v>OCS  96801</v>
          </cell>
          <cell r="H667">
            <v>0</v>
          </cell>
          <cell r="I667">
            <v>1000</v>
          </cell>
          <cell r="J667">
            <v>41624.839999999997</v>
          </cell>
          <cell r="K667">
            <v>42303.07</v>
          </cell>
          <cell r="L667">
            <v>41610.730000000003</v>
          </cell>
          <cell r="M667">
            <v>0</v>
          </cell>
          <cell r="N667">
            <v>0</v>
          </cell>
          <cell r="O667">
            <v>0</v>
          </cell>
          <cell r="P667" t="str">
            <v/>
          </cell>
          <cell r="Q667" t="str">
            <v>96801</v>
          </cell>
          <cell r="R667" t="str">
            <v/>
          </cell>
          <cell r="S667" t="str">
            <v/>
          </cell>
          <cell r="T667" t="str">
            <v/>
          </cell>
          <cell r="U667" t="str">
            <v>7920</v>
          </cell>
          <cell r="V667" t="str">
            <v>ZGFT</v>
          </cell>
          <cell r="W667">
            <v>45748</v>
          </cell>
          <cell r="X667">
            <v>0.11</v>
          </cell>
          <cell r="Y667">
            <v>46.187910300000006</v>
          </cell>
        </row>
        <row r="668">
          <cell r="A668" t="str">
            <v>96801-002790A000</v>
          </cell>
          <cell r="B668" t="str">
            <v>FG,WPX8324-BT_NA,Packing ASSY,LOVN</v>
          </cell>
          <cell r="C668" t="str">
            <v>429B</v>
          </cell>
          <cell r="D668" t="str">
            <v>N14</v>
          </cell>
          <cell r="E668" t="str">
            <v/>
          </cell>
          <cell r="F668" t="str">
            <v>ZGFT</v>
          </cell>
          <cell r="G668" t="str">
            <v>OCS  96801</v>
          </cell>
          <cell r="H668">
            <v>0</v>
          </cell>
          <cell r="I668">
            <v>1000</v>
          </cell>
          <cell r="J668">
            <v>41624.839999999997</v>
          </cell>
          <cell r="K668">
            <v>42404.36</v>
          </cell>
          <cell r="L668">
            <v>41712.019999999997</v>
          </cell>
          <cell r="M668">
            <v>0</v>
          </cell>
          <cell r="N668">
            <v>0</v>
          </cell>
          <cell r="O668">
            <v>0</v>
          </cell>
          <cell r="P668" t="str">
            <v/>
          </cell>
          <cell r="Q668" t="str">
            <v>96801</v>
          </cell>
          <cell r="R668" t="str">
            <v/>
          </cell>
          <cell r="S668" t="str">
            <v/>
          </cell>
          <cell r="T668" t="str">
            <v/>
          </cell>
          <cell r="U668" t="str">
            <v>7920</v>
          </cell>
          <cell r="V668" t="str">
            <v>ZGFT</v>
          </cell>
          <cell r="W668">
            <v>45748</v>
          </cell>
          <cell r="X668">
            <v>0.11</v>
          </cell>
          <cell r="Y668">
            <v>46.300342199999996</v>
          </cell>
        </row>
        <row r="669">
          <cell r="A669" t="str">
            <v>96801-002800A000</v>
          </cell>
          <cell r="B669" t="str">
            <v>FG,WPUBUK-Ultra_NA,Packing ASSY US (UK</v>
          </cell>
          <cell r="C669" t="str">
            <v>429A</v>
          </cell>
          <cell r="D669" t="str">
            <v>N10</v>
          </cell>
          <cell r="E669" t="str">
            <v/>
          </cell>
          <cell r="F669" t="str">
            <v>ZGFT</v>
          </cell>
          <cell r="G669" t="str">
            <v>OCS  96801</v>
          </cell>
          <cell r="H669">
            <v>0</v>
          </cell>
          <cell r="I669">
            <v>1000</v>
          </cell>
          <cell r="J669">
            <v>29052</v>
          </cell>
          <cell r="K669">
            <v>28757.97</v>
          </cell>
          <cell r="L669">
            <v>29478.57</v>
          </cell>
          <cell r="M669">
            <v>0</v>
          </cell>
          <cell r="N669">
            <v>0</v>
          </cell>
          <cell r="O669">
            <v>0</v>
          </cell>
          <cell r="P669" t="str">
            <v/>
          </cell>
          <cell r="Q669" t="str">
            <v>96801</v>
          </cell>
          <cell r="R669" t="str">
            <v/>
          </cell>
          <cell r="S669" t="str">
            <v/>
          </cell>
          <cell r="T669" t="str">
            <v/>
          </cell>
          <cell r="U669" t="str">
            <v>7920</v>
          </cell>
          <cell r="V669" t="str">
            <v>ZGFT</v>
          </cell>
          <cell r="W669">
            <v>45748</v>
          </cell>
          <cell r="X669">
            <v>0.11</v>
          </cell>
          <cell r="Y669">
            <v>32.721212700000002</v>
          </cell>
        </row>
        <row r="670">
          <cell r="A670" t="str">
            <v>96801-002800A000</v>
          </cell>
          <cell r="B670" t="str">
            <v>FG,WPUBUK-Ultra_NA,Packing ASSY US (UK</v>
          </cell>
          <cell r="C670" t="str">
            <v>429B</v>
          </cell>
          <cell r="D670" t="str">
            <v>N10</v>
          </cell>
          <cell r="E670" t="str">
            <v/>
          </cell>
          <cell r="F670" t="str">
            <v>ZGFT</v>
          </cell>
          <cell r="G670" t="str">
            <v>OCS  96801</v>
          </cell>
          <cell r="H670">
            <v>0</v>
          </cell>
          <cell r="I670">
            <v>1000</v>
          </cell>
          <cell r="J670">
            <v>29051.67</v>
          </cell>
          <cell r="K670">
            <v>28518.16</v>
          </cell>
          <cell r="L670">
            <v>29362.81</v>
          </cell>
          <cell r="M670">
            <v>0</v>
          </cell>
          <cell r="N670">
            <v>0</v>
          </cell>
          <cell r="O670">
            <v>0</v>
          </cell>
          <cell r="P670" t="str">
            <v/>
          </cell>
          <cell r="Q670" t="str">
            <v>96801</v>
          </cell>
          <cell r="R670" t="str">
            <v/>
          </cell>
          <cell r="S670" t="str">
            <v/>
          </cell>
          <cell r="T670" t="str">
            <v/>
          </cell>
          <cell r="U670" t="str">
            <v>7920</v>
          </cell>
          <cell r="V670" t="str">
            <v>ZGFT</v>
          </cell>
          <cell r="W670">
            <v>45748</v>
          </cell>
          <cell r="X670">
            <v>0.11</v>
          </cell>
          <cell r="Y670">
            <v>32.592719100000004</v>
          </cell>
        </row>
        <row r="671">
          <cell r="A671" t="str">
            <v>96801-002810A000</v>
          </cell>
          <cell r="B671" t="str">
            <v>FG,WPUBUK-Ultra_NA,Packing ASSY WW (UK</v>
          </cell>
          <cell r="C671" t="str">
            <v>429A</v>
          </cell>
          <cell r="D671" t="str">
            <v>N10</v>
          </cell>
          <cell r="E671" t="str">
            <v/>
          </cell>
          <cell r="F671" t="str">
            <v>ZGFT</v>
          </cell>
          <cell r="G671" t="str">
            <v>OCS  96801</v>
          </cell>
          <cell r="H671">
            <v>0</v>
          </cell>
          <cell r="I671">
            <v>1000</v>
          </cell>
          <cell r="J671">
            <v>32960</v>
          </cell>
          <cell r="K671">
            <v>28851.05</v>
          </cell>
          <cell r="L671">
            <v>29570.97</v>
          </cell>
          <cell r="M671">
            <v>0</v>
          </cell>
          <cell r="N671">
            <v>0</v>
          </cell>
          <cell r="O671">
            <v>0</v>
          </cell>
          <cell r="P671" t="str">
            <v/>
          </cell>
          <cell r="Q671" t="str">
            <v>96801</v>
          </cell>
          <cell r="R671" t="str">
            <v/>
          </cell>
          <cell r="S671" t="str">
            <v/>
          </cell>
          <cell r="T671" t="str">
            <v/>
          </cell>
          <cell r="U671" t="str">
            <v>7920</v>
          </cell>
          <cell r="V671" t="str">
            <v>ZGFT</v>
          </cell>
          <cell r="W671">
            <v>45748</v>
          </cell>
          <cell r="X671">
            <v>0.11</v>
          </cell>
          <cell r="Y671">
            <v>32.823776700000003</v>
          </cell>
        </row>
        <row r="672">
          <cell r="A672" t="str">
            <v>96801-002810A000</v>
          </cell>
          <cell r="B672" t="str">
            <v>FG,WPUBUK-Ultra_NA,Packing ASSY WW (UK</v>
          </cell>
          <cell r="C672" t="str">
            <v>429B</v>
          </cell>
          <cell r="D672" t="str">
            <v>N10</v>
          </cell>
          <cell r="E672" t="str">
            <v/>
          </cell>
          <cell r="F672" t="str">
            <v>ZGFT</v>
          </cell>
          <cell r="G672" t="str">
            <v>OCS  96801</v>
          </cell>
          <cell r="H672">
            <v>0</v>
          </cell>
          <cell r="I672">
            <v>1000</v>
          </cell>
          <cell r="J672">
            <v>29677.79</v>
          </cell>
          <cell r="K672">
            <v>28602.57</v>
          </cell>
          <cell r="L672">
            <v>29446.66</v>
          </cell>
          <cell r="M672">
            <v>0</v>
          </cell>
          <cell r="N672">
            <v>0</v>
          </cell>
          <cell r="O672">
            <v>0</v>
          </cell>
          <cell r="P672" t="str">
            <v/>
          </cell>
          <cell r="Q672" t="str">
            <v>96801</v>
          </cell>
          <cell r="R672" t="str">
            <v/>
          </cell>
          <cell r="S672" t="str">
            <v/>
          </cell>
          <cell r="T672" t="str">
            <v/>
          </cell>
          <cell r="U672" t="str">
            <v>7920</v>
          </cell>
          <cell r="V672" t="str">
            <v>ZGFT</v>
          </cell>
          <cell r="W672">
            <v>45748</v>
          </cell>
          <cell r="X672">
            <v>0.11</v>
          </cell>
          <cell r="Y672">
            <v>32.685792600000006</v>
          </cell>
        </row>
        <row r="673">
          <cell r="A673" t="str">
            <v>96801-002820A000</v>
          </cell>
          <cell r="B673" t="str">
            <v>FG,WPUBUK-Ultra_NA,Packing ASSY US (UK</v>
          </cell>
          <cell r="C673" t="str">
            <v>429A</v>
          </cell>
          <cell r="D673" t="str">
            <v>N10</v>
          </cell>
          <cell r="E673" t="str">
            <v/>
          </cell>
          <cell r="F673" t="str">
            <v>ZGFT</v>
          </cell>
          <cell r="G673" t="str">
            <v>OCS  96801</v>
          </cell>
          <cell r="H673">
            <v>0</v>
          </cell>
          <cell r="I673">
            <v>1000</v>
          </cell>
          <cell r="J673">
            <v>36025</v>
          </cell>
          <cell r="K673">
            <v>29196.33</v>
          </cell>
          <cell r="L673">
            <v>29916.25</v>
          </cell>
          <cell r="M673">
            <v>0</v>
          </cell>
          <cell r="N673">
            <v>0</v>
          </cell>
          <cell r="O673">
            <v>0</v>
          </cell>
          <cell r="P673" t="str">
            <v/>
          </cell>
          <cell r="Q673" t="str">
            <v>96801</v>
          </cell>
          <cell r="R673" t="str">
            <v/>
          </cell>
          <cell r="S673" t="str">
            <v/>
          </cell>
          <cell r="T673" t="str">
            <v/>
          </cell>
          <cell r="U673" t="str">
            <v>7920</v>
          </cell>
          <cell r="V673" t="str">
            <v>ZGFT</v>
          </cell>
          <cell r="W673">
            <v>45748</v>
          </cell>
          <cell r="X673">
            <v>0.11</v>
          </cell>
          <cell r="Y673">
            <v>33.207037500000006</v>
          </cell>
        </row>
        <row r="674">
          <cell r="A674" t="str">
            <v>96801-002820A000</v>
          </cell>
          <cell r="B674" t="str">
            <v>FG,WPUBUK-Ultra_NA,Packing ASSY US (UK</v>
          </cell>
          <cell r="C674" t="str">
            <v>429B</v>
          </cell>
          <cell r="D674" t="str">
            <v>N10</v>
          </cell>
          <cell r="E674" t="str">
            <v/>
          </cell>
          <cell r="F674" t="str">
            <v>ZGFT</v>
          </cell>
          <cell r="G674" t="str">
            <v>OCS  96801</v>
          </cell>
          <cell r="H674">
            <v>0</v>
          </cell>
          <cell r="I674">
            <v>1000</v>
          </cell>
          <cell r="J674">
            <v>36024.25</v>
          </cell>
          <cell r="K674">
            <v>28956.52</v>
          </cell>
          <cell r="L674">
            <v>29800.49</v>
          </cell>
          <cell r="M674">
            <v>0</v>
          </cell>
          <cell r="N674">
            <v>0</v>
          </cell>
          <cell r="O674">
            <v>0</v>
          </cell>
          <cell r="P674" t="str">
            <v/>
          </cell>
          <cell r="Q674" t="str">
            <v>96801</v>
          </cell>
          <cell r="R674" t="str">
            <v/>
          </cell>
          <cell r="S674" t="str">
            <v/>
          </cell>
          <cell r="T674" t="str">
            <v/>
          </cell>
          <cell r="U674" t="str">
            <v>7920</v>
          </cell>
          <cell r="V674" t="str">
            <v>ZGFT</v>
          </cell>
          <cell r="W674">
            <v>45748</v>
          </cell>
          <cell r="X674">
            <v>0.11</v>
          </cell>
          <cell r="Y674">
            <v>33.0785439</v>
          </cell>
        </row>
        <row r="675">
          <cell r="A675" t="str">
            <v>96801-002830A000</v>
          </cell>
          <cell r="B675" t="str">
            <v>FG,WPUBUK-Ultra_NA,Packing ASSY WW (UK</v>
          </cell>
          <cell r="C675" t="str">
            <v>429A</v>
          </cell>
          <cell r="D675" t="str">
            <v>N10</v>
          </cell>
          <cell r="E675" t="str">
            <v/>
          </cell>
          <cell r="F675" t="str">
            <v>ZGFT</v>
          </cell>
          <cell r="G675" t="str">
            <v>OCS  96801</v>
          </cell>
          <cell r="H675">
            <v>0</v>
          </cell>
          <cell r="I675">
            <v>1000</v>
          </cell>
          <cell r="J675">
            <v>34336.400000000001</v>
          </cell>
          <cell r="K675">
            <v>29072.25</v>
          </cell>
          <cell r="L675">
            <v>29792.85</v>
          </cell>
          <cell r="M675">
            <v>0</v>
          </cell>
          <cell r="N675">
            <v>0</v>
          </cell>
          <cell r="O675">
            <v>0</v>
          </cell>
          <cell r="P675" t="str">
            <v/>
          </cell>
          <cell r="Q675" t="str">
            <v>96801</v>
          </cell>
          <cell r="R675" t="str">
            <v/>
          </cell>
          <cell r="S675" t="str">
            <v/>
          </cell>
          <cell r="T675" t="str">
            <v/>
          </cell>
          <cell r="U675" t="str">
            <v>7920</v>
          </cell>
          <cell r="V675" t="str">
            <v>ZGFT</v>
          </cell>
          <cell r="W675">
            <v>45748</v>
          </cell>
          <cell r="X675">
            <v>0.11</v>
          </cell>
          <cell r="Y675">
            <v>33.070063500000003</v>
          </cell>
        </row>
        <row r="676">
          <cell r="A676" t="str">
            <v>96801-002830A000</v>
          </cell>
          <cell r="B676" t="str">
            <v>FG,WPUBUK-Ultra_NA,Packing ASSY WW (UK</v>
          </cell>
          <cell r="C676" t="str">
            <v>429B</v>
          </cell>
          <cell r="D676" t="str">
            <v>N10</v>
          </cell>
          <cell r="E676" t="str">
            <v/>
          </cell>
          <cell r="F676" t="str">
            <v>ZGFT</v>
          </cell>
          <cell r="G676" t="str">
            <v>OCS  96801</v>
          </cell>
          <cell r="H676">
            <v>0</v>
          </cell>
          <cell r="I676">
            <v>1000</v>
          </cell>
          <cell r="J676">
            <v>34336.400000000001</v>
          </cell>
          <cell r="K676">
            <v>28823.77</v>
          </cell>
          <cell r="L676">
            <v>29668.54</v>
          </cell>
          <cell r="M676">
            <v>0</v>
          </cell>
          <cell r="N676">
            <v>0</v>
          </cell>
          <cell r="O676">
            <v>0</v>
          </cell>
          <cell r="P676" t="str">
            <v/>
          </cell>
          <cell r="Q676" t="str">
            <v>96801</v>
          </cell>
          <cell r="R676" t="str">
            <v/>
          </cell>
          <cell r="S676" t="str">
            <v/>
          </cell>
          <cell r="T676" t="str">
            <v/>
          </cell>
          <cell r="U676" t="str">
            <v>7920</v>
          </cell>
          <cell r="V676" t="str">
            <v>ZGFT</v>
          </cell>
          <cell r="W676">
            <v>45748</v>
          </cell>
          <cell r="X676">
            <v>0.11</v>
          </cell>
          <cell r="Y676">
            <v>32.932079400000006</v>
          </cell>
        </row>
        <row r="677">
          <cell r="A677" t="str">
            <v>96801-002840A000</v>
          </cell>
          <cell r="B677" t="str">
            <v>FG,WPUBWave-AP-Micro_NA,Packing ASSY FCC</v>
          </cell>
          <cell r="C677" t="str">
            <v>429A</v>
          </cell>
          <cell r="D677" t="str">
            <v>N10</v>
          </cell>
          <cell r="E677" t="str">
            <v/>
          </cell>
          <cell r="F677" t="str">
            <v>ZGFT</v>
          </cell>
          <cell r="G677" t="str">
            <v>OCS  96801</v>
          </cell>
          <cell r="H677">
            <v>0</v>
          </cell>
          <cell r="I677">
            <v>1000</v>
          </cell>
          <cell r="J677">
            <v>184861.25</v>
          </cell>
          <cell r="K677">
            <v>157516.63</v>
          </cell>
          <cell r="L677">
            <v>153865.41</v>
          </cell>
          <cell r="M677">
            <v>0</v>
          </cell>
          <cell r="N677">
            <v>0</v>
          </cell>
          <cell r="O677">
            <v>0</v>
          </cell>
          <cell r="P677" t="str">
            <v/>
          </cell>
          <cell r="Q677" t="str">
            <v>96801</v>
          </cell>
          <cell r="R677" t="str">
            <v/>
          </cell>
          <cell r="S677" t="str">
            <v/>
          </cell>
          <cell r="T677" t="str">
            <v/>
          </cell>
          <cell r="U677" t="str">
            <v>7920</v>
          </cell>
          <cell r="V677" t="str">
            <v>ZGFT</v>
          </cell>
          <cell r="W677">
            <v>45748</v>
          </cell>
          <cell r="X677">
            <v>0.11</v>
          </cell>
          <cell r="Y677">
            <v>170.79060510000002</v>
          </cell>
        </row>
        <row r="678">
          <cell r="A678" t="str">
            <v>96801-002840A000</v>
          </cell>
          <cell r="B678" t="str">
            <v>FG,WPUBWave-AP-Micro_NA,Packing ASSY FCC</v>
          </cell>
          <cell r="C678" t="str">
            <v>429B</v>
          </cell>
          <cell r="D678" t="str">
            <v>N10</v>
          </cell>
          <cell r="E678" t="str">
            <v/>
          </cell>
          <cell r="F678" t="str">
            <v>ZGFT</v>
          </cell>
          <cell r="G678" t="str">
            <v>OCS  96801</v>
          </cell>
          <cell r="H678">
            <v>0</v>
          </cell>
          <cell r="I678">
            <v>1000</v>
          </cell>
          <cell r="J678">
            <v>186287.61</v>
          </cell>
          <cell r="K678">
            <v>158360.26</v>
          </cell>
          <cell r="L678">
            <v>161593.37</v>
          </cell>
          <cell r="M678">
            <v>0</v>
          </cell>
          <cell r="N678">
            <v>0</v>
          </cell>
          <cell r="O678">
            <v>0</v>
          </cell>
          <cell r="P678" t="str">
            <v/>
          </cell>
          <cell r="Q678" t="str">
            <v>96801</v>
          </cell>
          <cell r="R678" t="str">
            <v/>
          </cell>
          <cell r="S678" t="str">
            <v/>
          </cell>
          <cell r="T678" t="str">
            <v/>
          </cell>
          <cell r="U678" t="str">
            <v>7920</v>
          </cell>
          <cell r="V678" t="str">
            <v>ZGFT</v>
          </cell>
          <cell r="W678">
            <v>45748</v>
          </cell>
          <cell r="X678">
            <v>0.11</v>
          </cell>
          <cell r="Y678">
            <v>179.36864070000001</v>
          </cell>
        </row>
        <row r="679">
          <cell r="A679" t="str">
            <v>96801-002850A000</v>
          </cell>
          <cell r="B679" t="str">
            <v>FG,WPUBWave-AP-Micro_NA,Packing ASSY</v>
          </cell>
          <cell r="C679" t="str">
            <v>429A</v>
          </cell>
          <cell r="D679" t="str">
            <v>N10</v>
          </cell>
          <cell r="E679" t="str">
            <v/>
          </cell>
          <cell r="F679" t="str">
            <v>ZGFT</v>
          </cell>
          <cell r="G679" t="str">
            <v>OCS  96801</v>
          </cell>
          <cell r="H679">
            <v>0</v>
          </cell>
          <cell r="I679">
            <v>1000</v>
          </cell>
          <cell r="J679">
            <v>0</v>
          </cell>
          <cell r="K679">
            <v>157403.82</v>
          </cell>
          <cell r="L679">
            <v>161266.20000000001</v>
          </cell>
          <cell r="M679">
            <v>0</v>
          </cell>
          <cell r="N679">
            <v>0</v>
          </cell>
          <cell r="O679">
            <v>0</v>
          </cell>
          <cell r="P679" t="str">
            <v/>
          </cell>
          <cell r="Q679" t="str">
            <v>96801</v>
          </cell>
          <cell r="R679" t="str">
            <v/>
          </cell>
          <cell r="S679" t="str">
            <v/>
          </cell>
          <cell r="T679" t="str">
            <v/>
          </cell>
          <cell r="U679" t="str">
            <v>7920</v>
          </cell>
          <cell r="V679" t="str">
            <v>ZGFT</v>
          </cell>
          <cell r="W679">
            <v>45748</v>
          </cell>
          <cell r="X679">
            <v>0.11</v>
          </cell>
          <cell r="Y679">
            <v>179.005482</v>
          </cell>
        </row>
        <row r="680">
          <cell r="A680" t="str">
            <v>96801-002860A000</v>
          </cell>
          <cell r="B680" t="str">
            <v>FG,WPUBWave-AP-Micro_NA,Packing ASSY</v>
          </cell>
          <cell r="C680" t="str">
            <v>429A</v>
          </cell>
          <cell r="D680" t="str">
            <v>N10</v>
          </cell>
          <cell r="E680" t="str">
            <v/>
          </cell>
          <cell r="F680" t="str">
            <v>ZGFT</v>
          </cell>
          <cell r="G680" t="str">
            <v>OCS  96801</v>
          </cell>
          <cell r="H680">
            <v>0</v>
          </cell>
          <cell r="I680">
            <v>1000</v>
          </cell>
          <cell r="J680">
            <v>0</v>
          </cell>
          <cell r="K680">
            <v>157551.63</v>
          </cell>
          <cell r="L680">
            <v>161008.38</v>
          </cell>
          <cell r="M680">
            <v>0</v>
          </cell>
          <cell r="N680">
            <v>0</v>
          </cell>
          <cell r="O680">
            <v>0</v>
          </cell>
          <cell r="P680" t="str">
            <v/>
          </cell>
          <cell r="Q680" t="str">
            <v>96801</v>
          </cell>
          <cell r="R680" t="str">
            <v/>
          </cell>
          <cell r="S680" t="str">
            <v/>
          </cell>
          <cell r="T680" t="str">
            <v/>
          </cell>
          <cell r="U680" t="str">
            <v>7920</v>
          </cell>
          <cell r="V680" t="str">
            <v>ZGFT</v>
          </cell>
          <cell r="W680">
            <v>45748</v>
          </cell>
          <cell r="X680">
            <v>0.11</v>
          </cell>
          <cell r="Y680">
            <v>178.71930180000004</v>
          </cell>
        </row>
        <row r="681">
          <cell r="A681" t="str">
            <v>96801-002870A000</v>
          </cell>
          <cell r="B681" t="str">
            <v>FG,WPUBU6+_NA,(U6+) Improve POE ESD</v>
          </cell>
          <cell r="C681" t="str">
            <v>429A</v>
          </cell>
          <cell r="D681" t="str">
            <v>N10</v>
          </cell>
          <cell r="E681" t="str">
            <v/>
          </cell>
          <cell r="F681" t="str">
            <v>ZGFT</v>
          </cell>
          <cell r="G681" t="str">
            <v>OCS  96801</v>
          </cell>
          <cell r="H681">
            <v>0</v>
          </cell>
          <cell r="I681">
            <v>1000</v>
          </cell>
          <cell r="J681">
            <v>34281.269999999997</v>
          </cell>
          <cell r="K681">
            <v>34229.449999999997</v>
          </cell>
          <cell r="L681">
            <v>33762.910000000003</v>
          </cell>
          <cell r="M681">
            <v>0</v>
          </cell>
          <cell r="N681">
            <v>124517.61</v>
          </cell>
          <cell r="O681">
            <v>3688</v>
          </cell>
          <cell r="P681" t="str">
            <v/>
          </cell>
          <cell r="Q681" t="str">
            <v>96801</v>
          </cell>
          <cell r="R681" t="str">
            <v/>
          </cell>
          <cell r="S681" t="str">
            <v/>
          </cell>
          <cell r="T681" t="str">
            <v/>
          </cell>
          <cell r="U681" t="str">
            <v>7920</v>
          </cell>
          <cell r="V681" t="str">
            <v>ZGFT</v>
          </cell>
          <cell r="W681">
            <v>45748</v>
          </cell>
          <cell r="X681">
            <v>0.11</v>
          </cell>
          <cell r="Y681">
            <v>37.476830100000008</v>
          </cell>
        </row>
        <row r="682">
          <cell r="A682" t="str">
            <v>96801-002870A000</v>
          </cell>
          <cell r="B682" t="str">
            <v>FG,WPUBU6+_NA,(U6+) Improve POE ESD</v>
          </cell>
          <cell r="C682" t="str">
            <v>429B</v>
          </cell>
          <cell r="D682" t="str">
            <v>N10</v>
          </cell>
          <cell r="E682" t="str">
            <v/>
          </cell>
          <cell r="F682" t="str">
            <v>ZGFT</v>
          </cell>
          <cell r="G682" t="str">
            <v>OCS  96801</v>
          </cell>
          <cell r="H682">
            <v>0</v>
          </cell>
          <cell r="I682">
            <v>1000</v>
          </cell>
          <cell r="J682">
            <v>36803.33</v>
          </cell>
          <cell r="K682">
            <v>33155.65</v>
          </cell>
          <cell r="L682">
            <v>33424.839999999997</v>
          </cell>
          <cell r="M682">
            <v>0</v>
          </cell>
          <cell r="N682">
            <v>0</v>
          </cell>
          <cell r="O682">
            <v>0</v>
          </cell>
          <cell r="P682" t="str">
            <v/>
          </cell>
          <cell r="Q682" t="str">
            <v>96801</v>
          </cell>
          <cell r="R682" t="str">
            <v/>
          </cell>
          <cell r="S682" t="str">
            <v/>
          </cell>
          <cell r="T682" t="str">
            <v/>
          </cell>
          <cell r="U682" t="str">
            <v>7920</v>
          </cell>
          <cell r="V682" t="str">
            <v>ZGFT</v>
          </cell>
          <cell r="W682">
            <v>45748</v>
          </cell>
          <cell r="X682">
            <v>0.11</v>
          </cell>
          <cell r="Y682">
            <v>37.101572400000002</v>
          </cell>
        </row>
        <row r="683">
          <cell r="A683" t="str">
            <v>96801-002880A000</v>
          </cell>
          <cell r="B683" t="str">
            <v>FG,WPUBU6+_NA,(U6+-US) Improve POE ESD</v>
          </cell>
          <cell r="C683" t="str">
            <v>429A</v>
          </cell>
          <cell r="D683" t="str">
            <v>N10</v>
          </cell>
          <cell r="E683" t="str">
            <v/>
          </cell>
          <cell r="F683" t="str">
            <v>ZGFT</v>
          </cell>
          <cell r="G683" t="str">
            <v>OCS  96801</v>
          </cell>
          <cell r="H683">
            <v>0</v>
          </cell>
          <cell r="I683">
            <v>1000</v>
          </cell>
          <cell r="J683">
            <v>35908</v>
          </cell>
          <cell r="K683">
            <v>34117.67</v>
          </cell>
          <cell r="L683">
            <v>33651.129999999997</v>
          </cell>
          <cell r="M683">
            <v>0</v>
          </cell>
          <cell r="N683">
            <v>168.26</v>
          </cell>
          <cell r="O683">
            <v>5</v>
          </cell>
          <cell r="P683" t="str">
            <v/>
          </cell>
          <cell r="Q683" t="str">
            <v>96801</v>
          </cell>
          <cell r="R683" t="str">
            <v/>
          </cell>
          <cell r="S683" t="str">
            <v/>
          </cell>
          <cell r="T683" t="str">
            <v/>
          </cell>
          <cell r="U683" t="str">
            <v>7920</v>
          </cell>
          <cell r="V683" t="str">
            <v>ZGFT</v>
          </cell>
          <cell r="W683">
            <v>45748</v>
          </cell>
          <cell r="X683">
            <v>0.11</v>
          </cell>
          <cell r="Y683">
            <v>37.352754300000001</v>
          </cell>
        </row>
        <row r="684">
          <cell r="A684" t="str">
            <v>96801-002880A000</v>
          </cell>
          <cell r="B684" t="str">
            <v>FG,WPUBU6+_NA,(U6+-US) Improve POE ESD</v>
          </cell>
          <cell r="C684" t="str">
            <v>429B</v>
          </cell>
          <cell r="D684" t="str">
            <v>N10</v>
          </cell>
          <cell r="E684" t="str">
            <v/>
          </cell>
          <cell r="F684" t="str">
            <v>ZGFT</v>
          </cell>
          <cell r="G684" t="str">
            <v>OCS  96801</v>
          </cell>
          <cell r="H684">
            <v>0</v>
          </cell>
          <cell r="I684">
            <v>1000</v>
          </cell>
          <cell r="J684">
            <v>0</v>
          </cell>
          <cell r="K684">
            <v>34847.019999999997</v>
          </cell>
          <cell r="L684">
            <v>35159.51</v>
          </cell>
          <cell r="M684">
            <v>0</v>
          </cell>
          <cell r="N684">
            <v>0</v>
          </cell>
          <cell r="O684">
            <v>0</v>
          </cell>
          <cell r="P684" t="str">
            <v/>
          </cell>
          <cell r="Q684" t="str">
            <v>96801</v>
          </cell>
          <cell r="R684" t="str">
            <v/>
          </cell>
          <cell r="S684" t="str">
            <v/>
          </cell>
          <cell r="T684" t="str">
            <v/>
          </cell>
          <cell r="U684" t="str">
            <v>7920</v>
          </cell>
          <cell r="V684" t="str">
            <v>ZGFT</v>
          </cell>
          <cell r="W684">
            <v>45748</v>
          </cell>
          <cell r="X684">
            <v>0.11</v>
          </cell>
          <cell r="Y684">
            <v>39.02705610000001</v>
          </cell>
        </row>
        <row r="685">
          <cell r="A685" t="str">
            <v>96801-002890A000</v>
          </cell>
          <cell r="B685" t="str">
            <v>FG,WPX9926-AT_NA,Packing ASSY,LOVN</v>
          </cell>
          <cell r="C685" t="str">
            <v>429A</v>
          </cell>
          <cell r="D685" t="str">
            <v>N14</v>
          </cell>
          <cell r="E685" t="str">
            <v/>
          </cell>
          <cell r="F685" t="str">
            <v>ZGFT</v>
          </cell>
          <cell r="G685" t="str">
            <v>OCS  96801</v>
          </cell>
          <cell r="H685">
            <v>0</v>
          </cell>
          <cell r="I685">
            <v>1000</v>
          </cell>
          <cell r="J685">
            <v>96697.42</v>
          </cell>
          <cell r="K685">
            <v>95181.07</v>
          </cell>
          <cell r="L685">
            <v>87057.79</v>
          </cell>
          <cell r="M685">
            <v>0</v>
          </cell>
          <cell r="N685">
            <v>32037.27</v>
          </cell>
          <cell r="O685">
            <v>368</v>
          </cell>
          <cell r="P685" t="str">
            <v/>
          </cell>
          <cell r="Q685" t="str">
            <v>96801</v>
          </cell>
          <cell r="R685" t="str">
            <v/>
          </cell>
          <cell r="S685" t="str">
            <v/>
          </cell>
          <cell r="T685" t="str">
            <v/>
          </cell>
          <cell r="U685" t="str">
            <v>7920</v>
          </cell>
          <cell r="V685" t="str">
            <v>ZGFT</v>
          </cell>
          <cell r="W685">
            <v>45748</v>
          </cell>
          <cell r="X685">
            <v>0.11</v>
          </cell>
          <cell r="Y685">
            <v>96.634146900000005</v>
          </cell>
        </row>
        <row r="686">
          <cell r="A686" t="str">
            <v>96801-002890A000</v>
          </cell>
          <cell r="B686" t="str">
            <v>FG,WPX9926-AT_NA,Packing ASSY,LOVN</v>
          </cell>
          <cell r="C686" t="str">
            <v>429B</v>
          </cell>
          <cell r="D686" t="str">
            <v>N14</v>
          </cell>
          <cell r="E686" t="str">
            <v/>
          </cell>
          <cell r="F686" t="str">
            <v>ZGFT</v>
          </cell>
          <cell r="G686" t="str">
            <v>OCS  96801</v>
          </cell>
          <cell r="H686">
            <v>0</v>
          </cell>
          <cell r="I686">
            <v>1000</v>
          </cell>
          <cell r="J686">
            <v>85151.46</v>
          </cell>
          <cell r="K686">
            <v>95394</v>
          </cell>
          <cell r="L686">
            <v>87288.22</v>
          </cell>
          <cell r="M686">
            <v>0</v>
          </cell>
          <cell r="N686">
            <v>0</v>
          </cell>
          <cell r="O686">
            <v>0</v>
          </cell>
          <cell r="P686" t="str">
            <v/>
          </cell>
          <cell r="Q686" t="str">
            <v>96801</v>
          </cell>
          <cell r="R686" t="str">
            <v/>
          </cell>
          <cell r="S686" t="str">
            <v/>
          </cell>
          <cell r="T686" t="str">
            <v/>
          </cell>
          <cell r="U686" t="str">
            <v>7920</v>
          </cell>
          <cell r="V686" t="str">
            <v>ZGFT</v>
          </cell>
          <cell r="W686">
            <v>45748</v>
          </cell>
          <cell r="X686">
            <v>0.11</v>
          </cell>
          <cell r="Y686">
            <v>96.88992420000001</v>
          </cell>
        </row>
        <row r="687">
          <cell r="A687" t="str">
            <v>96801-002900A000</v>
          </cell>
          <cell r="B687" t="str">
            <v>FG,WPUBUK-Ultra_NA,Packing ASSY (UK</v>
          </cell>
          <cell r="C687" t="str">
            <v>429A</v>
          </cell>
          <cell r="D687" t="str">
            <v>N10</v>
          </cell>
          <cell r="E687" t="str">
            <v/>
          </cell>
          <cell r="F687" t="str">
            <v>ZGFT</v>
          </cell>
          <cell r="G687" t="str">
            <v>OCS  96801</v>
          </cell>
          <cell r="H687">
            <v>0</v>
          </cell>
          <cell r="I687">
            <v>1000</v>
          </cell>
          <cell r="J687">
            <v>30493.91</v>
          </cell>
          <cell r="K687">
            <v>30779.83</v>
          </cell>
          <cell r="L687">
            <v>30130.48</v>
          </cell>
          <cell r="M687">
            <v>0</v>
          </cell>
          <cell r="N687">
            <v>47967.72</v>
          </cell>
          <cell r="O687">
            <v>1592</v>
          </cell>
          <cell r="P687" t="str">
            <v/>
          </cell>
          <cell r="Q687" t="str">
            <v>96801</v>
          </cell>
          <cell r="R687" t="str">
            <v/>
          </cell>
          <cell r="S687" t="str">
            <v/>
          </cell>
          <cell r="T687" t="str">
            <v/>
          </cell>
          <cell r="U687" t="str">
            <v>7920</v>
          </cell>
          <cell r="V687" t="str">
            <v>ZGFT</v>
          </cell>
          <cell r="W687">
            <v>45748</v>
          </cell>
          <cell r="X687">
            <v>0.11</v>
          </cell>
          <cell r="Y687">
            <v>33.4448328</v>
          </cell>
        </row>
        <row r="688">
          <cell r="A688" t="str">
            <v>96801-002900A000</v>
          </cell>
          <cell r="B688" t="str">
            <v>FG,WPUBUK-Ultra_NA,Packing ASSY (UK</v>
          </cell>
          <cell r="C688" t="str">
            <v>429B</v>
          </cell>
          <cell r="D688" t="str">
            <v>N10</v>
          </cell>
          <cell r="E688" t="str">
            <v/>
          </cell>
          <cell r="F688" t="str">
            <v>ZGFT</v>
          </cell>
          <cell r="G688" t="str">
            <v>OCS  96801</v>
          </cell>
          <cell r="H688">
            <v>0</v>
          </cell>
          <cell r="I688">
            <v>1000</v>
          </cell>
          <cell r="J688">
            <v>34212.07</v>
          </cell>
          <cell r="K688">
            <v>29030.06</v>
          </cell>
          <cell r="L688">
            <v>29708.55</v>
          </cell>
          <cell r="M688">
            <v>0</v>
          </cell>
          <cell r="N688">
            <v>0</v>
          </cell>
          <cell r="O688">
            <v>0</v>
          </cell>
          <cell r="P688" t="str">
            <v/>
          </cell>
          <cell r="Q688" t="str">
            <v>96801</v>
          </cell>
          <cell r="R688" t="str">
            <v/>
          </cell>
          <cell r="S688" t="str">
            <v/>
          </cell>
          <cell r="T688" t="str">
            <v/>
          </cell>
          <cell r="U688" t="str">
            <v>7920</v>
          </cell>
          <cell r="V688" t="str">
            <v>ZGFT</v>
          </cell>
          <cell r="W688">
            <v>45748</v>
          </cell>
          <cell r="X688">
            <v>0.11</v>
          </cell>
          <cell r="Y688">
            <v>32.976490500000004</v>
          </cell>
        </row>
        <row r="689">
          <cell r="A689" t="str">
            <v>96801-002910A000</v>
          </cell>
          <cell r="B689" t="str">
            <v>FG,WPUBUK-Ultra_NA,Packing ASSY (UK</v>
          </cell>
          <cell r="C689" t="str">
            <v>429A</v>
          </cell>
          <cell r="D689" t="str">
            <v>N10</v>
          </cell>
          <cell r="E689" t="str">
            <v/>
          </cell>
          <cell r="F689" t="str">
            <v>ZGFT</v>
          </cell>
          <cell r="G689" t="str">
            <v>OCS  96801</v>
          </cell>
          <cell r="H689">
            <v>0</v>
          </cell>
          <cell r="I689">
            <v>1000</v>
          </cell>
          <cell r="J689">
            <v>31312.77</v>
          </cell>
          <cell r="K689">
            <v>30817.33</v>
          </cell>
          <cell r="L689">
            <v>30248.81</v>
          </cell>
          <cell r="M689">
            <v>0</v>
          </cell>
          <cell r="N689">
            <v>41259.379999999997</v>
          </cell>
          <cell r="O689">
            <v>1364</v>
          </cell>
          <cell r="P689" t="str">
            <v/>
          </cell>
          <cell r="Q689" t="str">
            <v>96801</v>
          </cell>
          <cell r="R689" t="str">
            <v/>
          </cell>
          <cell r="S689" t="str">
            <v/>
          </cell>
          <cell r="T689" t="str">
            <v/>
          </cell>
          <cell r="U689" t="str">
            <v>7920</v>
          </cell>
          <cell r="V689" t="str">
            <v>ZGFT</v>
          </cell>
          <cell r="W689">
            <v>45748</v>
          </cell>
          <cell r="X689">
            <v>0.11</v>
          </cell>
          <cell r="Y689">
            <v>33.576179100000004</v>
          </cell>
        </row>
        <row r="690">
          <cell r="A690" t="str">
            <v>96801-002910A000</v>
          </cell>
          <cell r="B690" t="str">
            <v>FG,WPUBUK-Ultra_NA,Packing ASSY (UK</v>
          </cell>
          <cell r="C690" t="str">
            <v>429B</v>
          </cell>
          <cell r="D690" t="str">
            <v>N10</v>
          </cell>
          <cell r="E690" t="str">
            <v/>
          </cell>
          <cell r="F690" t="str">
            <v>ZGFT</v>
          </cell>
          <cell r="G690" t="str">
            <v>OCS  96801</v>
          </cell>
          <cell r="H690">
            <v>0</v>
          </cell>
          <cell r="I690">
            <v>1000</v>
          </cell>
          <cell r="J690">
            <v>0</v>
          </cell>
          <cell r="K690">
            <v>29305.58</v>
          </cell>
          <cell r="L690">
            <v>30175.99</v>
          </cell>
          <cell r="M690">
            <v>0</v>
          </cell>
          <cell r="N690">
            <v>0</v>
          </cell>
          <cell r="O690">
            <v>0</v>
          </cell>
          <cell r="P690" t="str">
            <v/>
          </cell>
          <cell r="Q690" t="str">
            <v>96801</v>
          </cell>
          <cell r="R690" t="str">
            <v/>
          </cell>
          <cell r="S690" t="str">
            <v/>
          </cell>
          <cell r="T690" t="str">
            <v/>
          </cell>
          <cell r="U690" t="str">
            <v>7920</v>
          </cell>
          <cell r="V690" t="str">
            <v>ZGFT</v>
          </cell>
          <cell r="W690">
            <v>45748</v>
          </cell>
          <cell r="X690">
            <v>0.11</v>
          </cell>
          <cell r="Y690">
            <v>33.495348900000003</v>
          </cell>
        </row>
        <row r="691">
          <cell r="A691" t="str">
            <v>96801-002930A000</v>
          </cell>
          <cell r="B691" t="str">
            <v>FG,WPUBU7-Pro_NA,Packing ASSY FCC (U7</v>
          </cell>
          <cell r="C691" t="str">
            <v>429A</v>
          </cell>
          <cell r="D691" t="str">
            <v>N10</v>
          </cell>
          <cell r="E691" t="str">
            <v/>
          </cell>
          <cell r="F691" t="str">
            <v>ZGFT</v>
          </cell>
          <cell r="G691" t="str">
            <v>OCS  96801</v>
          </cell>
          <cell r="H691">
            <v>0</v>
          </cell>
          <cell r="I691">
            <v>1000</v>
          </cell>
          <cell r="J691">
            <v>90056.12</v>
          </cell>
          <cell r="K691">
            <v>62907.41</v>
          </cell>
          <cell r="L691">
            <v>62867.82</v>
          </cell>
          <cell r="M691">
            <v>0</v>
          </cell>
          <cell r="N691">
            <v>6161.05</v>
          </cell>
          <cell r="O691">
            <v>98</v>
          </cell>
          <cell r="P691" t="str">
            <v/>
          </cell>
          <cell r="Q691" t="str">
            <v>96801</v>
          </cell>
          <cell r="R691" t="str">
            <v/>
          </cell>
          <cell r="S691" t="str">
            <v/>
          </cell>
          <cell r="T691" t="str">
            <v/>
          </cell>
          <cell r="U691" t="str">
            <v>7920</v>
          </cell>
          <cell r="V691" t="str">
            <v>ZGFT</v>
          </cell>
          <cell r="W691">
            <v>45748</v>
          </cell>
          <cell r="X691">
            <v>0.11</v>
          </cell>
          <cell r="Y691">
            <v>69.783280200000007</v>
          </cell>
        </row>
        <row r="692">
          <cell r="A692" t="str">
            <v>96801-002930A000</v>
          </cell>
          <cell r="B692" t="str">
            <v>FG,WPUBU7-Pro_NA,Packing ASSY FCC (U7</v>
          </cell>
          <cell r="C692" t="str">
            <v>429B</v>
          </cell>
          <cell r="D692" t="str">
            <v>N10</v>
          </cell>
          <cell r="E692" t="str">
            <v/>
          </cell>
          <cell r="F692" t="str">
            <v>ZGFT</v>
          </cell>
          <cell r="G692" t="str">
            <v>OCS  96801</v>
          </cell>
          <cell r="H692">
            <v>0</v>
          </cell>
          <cell r="I692">
            <v>1000</v>
          </cell>
          <cell r="J692">
            <v>66813.929999999993</v>
          </cell>
          <cell r="K692">
            <v>62590.3</v>
          </cell>
          <cell r="L692">
            <v>63448.52</v>
          </cell>
          <cell r="M692">
            <v>0</v>
          </cell>
          <cell r="N692">
            <v>0</v>
          </cell>
          <cell r="O692">
            <v>0</v>
          </cell>
          <cell r="P692" t="str">
            <v/>
          </cell>
          <cell r="Q692" t="str">
            <v>96801</v>
          </cell>
          <cell r="R692" t="str">
            <v/>
          </cell>
          <cell r="S692" t="str">
            <v/>
          </cell>
          <cell r="T692" t="str">
            <v/>
          </cell>
          <cell r="U692" t="str">
            <v>7920</v>
          </cell>
          <cell r="V692" t="str">
            <v>ZGFT</v>
          </cell>
          <cell r="W692">
            <v>45748</v>
          </cell>
          <cell r="X692">
            <v>0.11</v>
          </cell>
          <cell r="Y692">
            <v>70.427857200000005</v>
          </cell>
        </row>
        <row r="693">
          <cell r="A693" t="str">
            <v>96801-002940A000</v>
          </cell>
          <cell r="B693" t="str">
            <v>FG,WPUBU7-Pro_NA,Packing ASSY US (U7</v>
          </cell>
          <cell r="C693" t="str">
            <v>429A</v>
          </cell>
          <cell r="D693" t="str">
            <v>N10</v>
          </cell>
          <cell r="E693" t="str">
            <v/>
          </cell>
          <cell r="F693" t="str">
            <v>ZGFT</v>
          </cell>
          <cell r="G693" t="str">
            <v>OCS  96801</v>
          </cell>
          <cell r="H693">
            <v>0</v>
          </cell>
          <cell r="I693">
            <v>1000</v>
          </cell>
          <cell r="J693">
            <v>202686.67</v>
          </cell>
          <cell r="K693">
            <v>62763.07</v>
          </cell>
          <cell r="L693">
            <v>62723.48</v>
          </cell>
          <cell r="M693">
            <v>0</v>
          </cell>
          <cell r="N693">
            <v>188.17</v>
          </cell>
          <cell r="O693">
            <v>3</v>
          </cell>
          <cell r="P693" t="str">
            <v/>
          </cell>
          <cell r="Q693" t="str">
            <v>96801</v>
          </cell>
          <cell r="R693" t="str">
            <v/>
          </cell>
          <cell r="S693" t="str">
            <v/>
          </cell>
          <cell r="T693" t="str">
            <v/>
          </cell>
          <cell r="U693" t="str">
            <v>7920</v>
          </cell>
          <cell r="V693" t="str">
            <v>ZGFT</v>
          </cell>
          <cell r="W693">
            <v>45748</v>
          </cell>
          <cell r="X693">
            <v>0.11</v>
          </cell>
          <cell r="Y693">
            <v>69.623062800000014</v>
          </cell>
        </row>
        <row r="694">
          <cell r="A694" t="str">
            <v>96801-002940A000</v>
          </cell>
          <cell r="B694" t="str">
            <v>FG,WPUBU7-Pro_NA,Packing ASSY US (U7</v>
          </cell>
          <cell r="C694" t="str">
            <v>429B</v>
          </cell>
          <cell r="D694" t="str">
            <v>N10</v>
          </cell>
          <cell r="E694" t="str">
            <v/>
          </cell>
          <cell r="F694" t="str">
            <v>ZGFT</v>
          </cell>
          <cell r="G694" t="str">
            <v>OCS  96801</v>
          </cell>
          <cell r="H694">
            <v>0</v>
          </cell>
          <cell r="I694">
            <v>1000</v>
          </cell>
          <cell r="J694">
            <v>65864.89</v>
          </cell>
          <cell r="K694">
            <v>62450.720000000001</v>
          </cell>
          <cell r="L694">
            <v>63308.94</v>
          </cell>
          <cell r="M694">
            <v>0</v>
          </cell>
          <cell r="N694">
            <v>0</v>
          </cell>
          <cell r="O694">
            <v>0</v>
          </cell>
          <cell r="P694" t="str">
            <v/>
          </cell>
          <cell r="Q694" t="str">
            <v>96801</v>
          </cell>
          <cell r="R694" t="str">
            <v/>
          </cell>
          <cell r="S694" t="str">
            <v/>
          </cell>
          <cell r="T694" t="str">
            <v/>
          </cell>
          <cell r="U694" t="str">
            <v>7920</v>
          </cell>
          <cell r="V694" t="str">
            <v>ZGFT</v>
          </cell>
          <cell r="W694">
            <v>45748</v>
          </cell>
          <cell r="X694">
            <v>0.11</v>
          </cell>
          <cell r="Y694">
            <v>70.27292340000001</v>
          </cell>
        </row>
        <row r="695">
          <cell r="A695" t="str">
            <v>96801-002950A000</v>
          </cell>
          <cell r="B695" t="str">
            <v>FG,WPX8988v1-PW_NA,Packing ASSY USA</v>
          </cell>
          <cell r="C695" t="str">
            <v>429A</v>
          </cell>
          <cell r="D695" t="str">
            <v>N14</v>
          </cell>
          <cell r="E695" t="str">
            <v/>
          </cell>
          <cell r="F695" t="str">
            <v>ZGFT</v>
          </cell>
          <cell r="G695" t="str">
            <v>OCS  96801</v>
          </cell>
          <cell r="H695">
            <v>0</v>
          </cell>
          <cell r="I695">
            <v>1000</v>
          </cell>
          <cell r="J695">
            <v>0</v>
          </cell>
          <cell r="K695">
            <v>149379.48000000001</v>
          </cell>
          <cell r="L695">
            <v>141016.26</v>
          </cell>
          <cell r="M695">
            <v>0</v>
          </cell>
          <cell r="N695">
            <v>0</v>
          </cell>
          <cell r="O695">
            <v>0</v>
          </cell>
          <cell r="P695" t="str">
            <v/>
          </cell>
          <cell r="Q695" t="str">
            <v>96801</v>
          </cell>
          <cell r="R695" t="str">
            <v/>
          </cell>
          <cell r="S695" t="str">
            <v/>
          </cell>
          <cell r="T695" t="str">
            <v/>
          </cell>
          <cell r="U695" t="str">
            <v>7920</v>
          </cell>
          <cell r="V695" t="str">
            <v>ZGFT</v>
          </cell>
          <cell r="W695">
            <v>45748</v>
          </cell>
          <cell r="X695">
            <v>0.11</v>
          </cell>
          <cell r="Y695">
            <v>156.52804860000003</v>
          </cell>
        </row>
        <row r="696">
          <cell r="A696" t="str">
            <v>96801-002950A000</v>
          </cell>
          <cell r="B696" t="str">
            <v>FG,WPX8988v1-PW_NA,Packing ASSY USA</v>
          </cell>
          <cell r="C696" t="str">
            <v>429B</v>
          </cell>
          <cell r="D696" t="str">
            <v>N14</v>
          </cell>
          <cell r="E696" t="str">
            <v/>
          </cell>
          <cell r="F696" t="str">
            <v>ZGFT</v>
          </cell>
          <cell r="G696" t="str">
            <v>OCS  96801</v>
          </cell>
          <cell r="H696">
            <v>0</v>
          </cell>
          <cell r="I696">
            <v>1000</v>
          </cell>
          <cell r="J696">
            <v>0</v>
          </cell>
          <cell r="K696">
            <v>149960.64000000001</v>
          </cell>
          <cell r="L696">
            <v>141613.43</v>
          </cell>
          <cell r="M696">
            <v>0</v>
          </cell>
          <cell r="N696">
            <v>0</v>
          </cell>
          <cell r="O696">
            <v>0</v>
          </cell>
          <cell r="P696" t="str">
            <v/>
          </cell>
          <cell r="Q696" t="str">
            <v>96801</v>
          </cell>
          <cell r="R696" t="str">
            <v/>
          </cell>
          <cell r="S696" t="str">
            <v/>
          </cell>
          <cell r="T696" t="str">
            <v/>
          </cell>
          <cell r="U696" t="str">
            <v>7920</v>
          </cell>
          <cell r="V696" t="str">
            <v>ZGFT</v>
          </cell>
          <cell r="W696">
            <v>45748</v>
          </cell>
          <cell r="X696">
            <v>0.11</v>
          </cell>
          <cell r="Y696">
            <v>157.19090730000002</v>
          </cell>
        </row>
        <row r="697">
          <cell r="A697" t="str">
            <v>96801-002960A000</v>
          </cell>
          <cell r="B697" t="str">
            <v>FG,WPX9926-PW_NA,Packing ASSY USA,RoHS2</v>
          </cell>
          <cell r="C697" t="str">
            <v>429A</v>
          </cell>
          <cell r="D697" t="str">
            <v>N14</v>
          </cell>
          <cell r="E697" t="str">
            <v/>
          </cell>
          <cell r="F697" t="str">
            <v>ZGFT</v>
          </cell>
          <cell r="G697" t="str">
            <v>OCS  96801</v>
          </cell>
          <cell r="H697">
            <v>0</v>
          </cell>
          <cell r="I697">
            <v>1000</v>
          </cell>
          <cell r="J697">
            <v>0</v>
          </cell>
          <cell r="K697">
            <v>104289.2</v>
          </cell>
          <cell r="L697">
            <v>101494.81</v>
          </cell>
          <cell r="M697">
            <v>0</v>
          </cell>
          <cell r="N697">
            <v>0</v>
          </cell>
          <cell r="O697">
            <v>0</v>
          </cell>
          <cell r="P697" t="str">
            <v/>
          </cell>
          <cell r="Q697" t="str">
            <v>96801</v>
          </cell>
          <cell r="R697" t="str">
            <v/>
          </cell>
          <cell r="S697" t="str">
            <v/>
          </cell>
          <cell r="T697" t="str">
            <v/>
          </cell>
          <cell r="U697" t="str">
            <v>7920</v>
          </cell>
          <cell r="V697" t="str">
            <v>ZGFT</v>
          </cell>
          <cell r="W697">
            <v>45748</v>
          </cell>
          <cell r="X697">
            <v>0.11</v>
          </cell>
          <cell r="Y697">
            <v>112.65923910000001</v>
          </cell>
        </row>
        <row r="698">
          <cell r="A698" t="str">
            <v>96801-002960A000</v>
          </cell>
          <cell r="B698" t="str">
            <v>FG,WPX9926-PW_NA,Packing ASSY USA,RoHS2</v>
          </cell>
          <cell r="C698" t="str">
            <v>429B</v>
          </cell>
          <cell r="D698" t="str">
            <v>N14</v>
          </cell>
          <cell r="E698" t="str">
            <v/>
          </cell>
          <cell r="F698" t="str">
            <v>ZGFT</v>
          </cell>
          <cell r="G698" t="str">
            <v>OCS  96801</v>
          </cell>
          <cell r="H698">
            <v>0</v>
          </cell>
          <cell r="I698">
            <v>1000</v>
          </cell>
          <cell r="J698">
            <v>0</v>
          </cell>
          <cell r="K698">
            <v>104671.54</v>
          </cell>
          <cell r="L698">
            <v>101895.65</v>
          </cell>
          <cell r="M698">
            <v>0</v>
          </cell>
          <cell r="N698">
            <v>0</v>
          </cell>
          <cell r="O698">
            <v>0</v>
          </cell>
          <cell r="P698" t="str">
            <v/>
          </cell>
          <cell r="Q698" t="str">
            <v>96801</v>
          </cell>
          <cell r="R698" t="str">
            <v/>
          </cell>
          <cell r="S698" t="str">
            <v/>
          </cell>
          <cell r="T698" t="str">
            <v/>
          </cell>
          <cell r="U698" t="str">
            <v>7920</v>
          </cell>
          <cell r="V698" t="str">
            <v>ZGFT</v>
          </cell>
          <cell r="W698">
            <v>45748</v>
          </cell>
          <cell r="X698">
            <v>0.11</v>
          </cell>
          <cell r="Y698">
            <v>113.10417149999999</v>
          </cell>
        </row>
        <row r="699">
          <cell r="A699" t="str">
            <v>96801-002970A000</v>
          </cell>
          <cell r="B699" t="str">
            <v>FG,WPX8324-PW_NA,Packing ASSY USA,RoHS2</v>
          </cell>
          <cell r="C699" t="str">
            <v>429A</v>
          </cell>
          <cell r="D699" t="str">
            <v>N14</v>
          </cell>
          <cell r="E699" t="str">
            <v/>
          </cell>
          <cell r="F699" t="str">
            <v>ZGFT</v>
          </cell>
          <cell r="G699" t="str">
            <v>OCS  96801</v>
          </cell>
          <cell r="H699">
            <v>0</v>
          </cell>
          <cell r="I699">
            <v>1000</v>
          </cell>
          <cell r="J699">
            <v>0</v>
          </cell>
          <cell r="K699">
            <v>56378.29</v>
          </cell>
          <cell r="L699">
            <v>53362.71</v>
          </cell>
          <cell r="M699">
            <v>0</v>
          </cell>
          <cell r="N699">
            <v>0</v>
          </cell>
          <cell r="O699">
            <v>0</v>
          </cell>
          <cell r="P699" t="str">
            <v/>
          </cell>
          <cell r="Q699" t="str">
            <v>96801</v>
          </cell>
          <cell r="R699" t="str">
            <v/>
          </cell>
          <cell r="S699" t="str">
            <v/>
          </cell>
          <cell r="T699" t="str">
            <v/>
          </cell>
          <cell r="U699" t="str">
            <v>7920</v>
          </cell>
          <cell r="V699" t="str">
            <v>ZGFT</v>
          </cell>
          <cell r="W699">
            <v>45748</v>
          </cell>
          <cell r="X699">
            <v>0.11</v>
          </cell>
          <cell r="Y699">
            <v>59.232608100000007</v>
          </cell>
        </row>
        <row r="700">
          <cell r="A700" t="str">
            <v>96801-002970A000</v>
          </cell>
          <cell r="B700" t="str">
            <v>FG,WPX8324-PW_NA,Packing ASSY USA,RoHS2</v>
          </cell>
          <cell r="C700" t="str">
            <v>429B</v>
          </cell>
          <cell r="D700" t="str">
            <v>N14</v>
          </cell>
          <cell r="E700" t="str">
            <v/>
          </cell>
          <cell r="F700" t="str">
            <v>ZGFT</v>
          </cell>
          <cell r="G700" t="str">
            <v>OCS  96801</v>
          </cell>
          <cell r="H700">
            <v>0</v>
          </cell>
          <cell r="I700">
            <v>1000</v>
          </cell>
          <cell r="J700">
            <v>0</v>
          </cell>
          <cell r="K700">
            <v>57092.13</v>
          </cell>
          <cell r="L700">
            <v>54042.17</v>
          </cell>
          <cell r="M700">
            <v>0</v>
          </cell>
          <cell r="N700">
            <v>0</v>
          </cell>
          <cell r="O700">
            <v>0</v>
          </cell>
          <cell r="P700" t="str">
            <v/>
          </cell>
          <cell r="Q700" t="str">
            <v>96801</v>
          </cell>
          <cell r="R700" t="str">
            <v/>
          </cell>
          <cell r="S700" t="str">
            <v/>
          </cell>
          <cell r="T700" t="str">
            <v/>
          </cell>
          <cell r="U700" t="str">
            <v>7920</v>
          </cell>
          <cell r="V700" t="str">
            <v>ZGFT</v>
          </cell>
          <cell r="W700">
            <v>45748</v>
          </cell>
          <cell r="X700">
            <v>0.11</v>
          </cell>
          <cell r="Y700">
            <v>59.986808700000005</v>
          </cell>
        </row>
        <row r="701">
          <cell r="A701" t="str">
            <v>96801-002980A000</v>
          </cell>
          <cell r="B701" t="str">
            <v>FG,WPXE8326-PW_NA,Packing ASSY USA,RoHS2</v>
          </cell>
          <cell r="C701" t="str">
            <v>429A</v>
          </cell>
          <cell r="D701" t="str">
            <v>N14</v>
          </cell>
          <cell r="E701" t="str">
            <v/>
          </cell>
          <cell r="F701" t="str">
            <v>ZGFT</v>
          </cell>
          <cell r="G701" t="str">
            <v>OCS  96801</v>
          </cell>
          <cell r="H701">
            <v>0</v>
          </cell>
          <cell r="I701">
            <v>1000</v>
          </cell>
          <cell r="J701">
            <v>80035</v>
          </cell>
          <cell r="K701">
            <v>79906.62</v>
          </cell>
          <cell r="L701">
            <v>77507.38</v>
          </cell>
          <cell r="M701">
            <v>0</v>
          </cell>
          <cell r="N701">
            <v>155.01</v>
          </cell>
          <cell r="O701">
            <v>2</v>
          </cell>
          <cell r="P701" t="str">
            <v/>
          </cell>
          <cell r="Q701" t="str">
            <v>96801</v>
          </cell>
          <cell r="R701" t="str">
            <v/>
          </cell>
          <cell r="S701" t="str">
            <v/>
          </cell>
          <cell r="T701" t="str">
            <v/>
          </cell>
          <cell r="U701" t="str">
            <v>7920</v>
          </cell>
          <cell r="V701" t="str">
            <v>ZGFT</v>
          </cell>
          <cell r="W701">
            <v>45748</v>
          </cell>
          <cell r="X701">
            <v>0.11</v>
          </cell>
          <cell r="Y701">
            <v>86.033191800000012</v>
          </cell>
        </row>
        <row r="702">
          <cell r="A702" t="str">
            <v>96801-002980A000</v>
          </cell>
          <cell r="B702" t="str">
            <v>FG,WPXE8326-PW_NA,Packing ASSY USA,RoHS2</v>
          </cell>
          <cell r="C702" t="str">
            <v>429B</v>
          </cell>
          <cell r="D702" t="str">
            <v>N14</v>
          </cell>
          <cell r="E702" t="str">
            <v/>
          </cell>
          <cell r="F702" t="str">
            <v>ZGFT</v>
          </cell>
          <cell r="G702" t="str">
            <v>OCS  96801</v>
          </cell>
          <cell r="H702">
            <v>0</v>
          </cell>
          <cell r="I702">
            <v>1000</v>
          </cell>
          <cell r="J702">
            <v>73295.240000000005</v>
          </cell>
          <cell r="K702">
            <v>86702.85</v>
          </cell>
          <cell r="L702">
            <v>83067.06</v>
          </cell>
          <cell r="M702">
            <v>0</v>
          </cell>
          <cell r="N702">
            <v>0</v>
          </cell>
          <cell r="O702">
            <v>0</v>
          </cell>
          <cell r="P702" t="str">
            <v/>
          </cell>
          <cell r="Q702" t="str">
            <v>96801</v>
          </cell>
          <cell r="R702" t="str">
            <v/>
          </cell>
          <cell r="S702" t="str">
            <v/>
          </cell>
          <cell r="T702" t="str">
            <v/>
          </cell>
          <cell r="U702" t="str">
            <v>7920</v>
          </cell>
          <cell r="V702" t="str">
            <v>ZGFT</v>
          </cell>
          <cell r="W702">
            <v>45748</v>
          </cell>
          <cell r="X702">
            <v>0.11</v>
          </cell>
          <cell r="Y702">
            <v>92.204436600000008</v>
          </cell>
        </row>
        <row r="703">
          <cell r="A703" t="str">
            <v>96801-002990A000</v>
          </cell>
          <cell r="B703" t="str">
            <v>FG,WPUBUACC-Ultra-Panel_NA,Packing</v>
          </cell>
          <cell r="C703" t="str">
            <v>429A</v>
          </cell>
          <cell r="D703" t="str">
            <v>N10</v>
          </cell>
          <cell r="E703" t="str">
            <v/>
          </cell>
          <cell r="F703" t="str">
            <v>ZGFT</v>
          </cell>
          <cell r="G703" t="str">
            <v>OCS  96801</v>
          </cell>
          <cell r="H703">
            <v>0</v>
          </cell>
          <cell r="I703">
            <v>1000</v>
          </cell>
          <cell r="J703">
            <v>25786.67</v>
          </cell>
          <cell r="K703">
            <v>20221.2</v>
          </cell>
          <cell r="L703">
            <v>19571.82</v>
          </cell>
          <cell r="M703">
            <v>0</v>
          </cell>
          <cell r="N703">
            <v>117.43</v>
          </cell>
          <cell r="O703">
            <v>6</v>
          </cell>
          <cell r="P703" t="str">
            <v/>
          </cell>
          <cell r="Q703" t="str">
            <v>96801</v>
          </cell>
          <cell r="R703" t="str">
            <v/>
          </cell>
          <cell r="S703" t="str">
            <v/>
          </cell>
          <cell r="T703" t="str">
            <v/>
          </cell>
          <cell r="U703" t="str">
            <v>7920</v>
          </cell>
          <cell r="V703" t="str">
            <v>ZGFT</v>
          </cell>
          <cell r="W703">
            <v>45748</v>
          </cell>
          <cell r="X703">
            <v>0.11</v>
          </cell>
          <cell r="Y703">
            <v>21.7247202</v>
          </cell>
        </row>
        <row r="704">
          <cell r="A704" t="str">
            <v>96801-002990A000</v>
          </cell>
          <cell r="B704" t="str">
            <v>FG,WPUBUACC-Ultra-Panel_NA,Packing</v>
          </cell>
          <cell r="C704" t="str">
            <v>429B</v>
          </cell>
          <cell r="D704" t="str">
            <v>N10</v>
          </cell>
          <cell r="E704" t="str">
            <v/>
          </cell>
          <cell r="F704" t="str">
            <v>ZGFT</v>
          </cell>
          <cell r="G704" t="str">
            <v>OCS  96801</v>
          </cell>
          <cell r="H704">
            <v>0</v>
          </cell>
          <cell r="I704">
            <v>1000</v>
          </cell>
          <cell r="J704">
            <v>22710.560000000001</v>
          </cell>
          <cell r="K704">
            <v>18476.28</v>
          </cell>
          <cell r="L704">
            <v>19327.150000000001</v>
          </cell>
          <cell r="M704">
            <v>0</v>
          </cell>
          <cell r="N704">
            <v>0</v>
          </cell>
          <cell r="O704">
            <v>0</v>
          </cell>
          <cell r="P704" t="str">
            <v/>
          </cell>
          <cell r="Q704" t="str">
            <v>96801</v>
          </cell>
          <cell r="R704" t="str">
            <v/>
          </cell>
          <cell r="S704" t="str">
            <v/>
          </cell>
          <cell r="T704" t="str">
            <v/>
          </cell>
          <cell r="U704" t="str">
            <v>7920</v>
          </cell>
          <cell r="V704" t="str">
            <v>ZGFT</v>
          </cell>
          <cell r="W704">
            <v>45748</v>
          </cell>
          <cell r="X704">
            <v>0.11</v>
          </cell>
          <cell r="Y704">
            <v>21.453136500000006</v>
          </cell>
        </row>
        <row r="705">
          <cell r="A705" t="str">
            <v>96801-003000A000</v>
          </cell>
          <cell r="B705" t="str">
            <v>FG,CS-WPX8326v7_NA,Packing ASSY China</v>
          </cell>
          <cell r="C705" t="str">
            <v>429A</v>
          </cell>
          <cell r="D705" t="str">
            <v>N14</v>
          </cell>
          <cell r="E705" t="str">
            <v/>
          </cell>
          <cell r="F705" t="str">
            <v>ZGFT</v>
          </cell>
          <cell r="G705" t="str">
            <v>OCS  96801</v>
          </cell>
          <cell r="H705">
            <v>0</v>
          </cell>
          <cell r="I705">
            <v>1000</v>
          </cell>
          <cell r="J705">
            <v>0</v>
          </cell>
          <cell r="K705">
            <v>57761.97</v>
          </cell>
          <cell r="L705">
            <v>55954.58</v>
          </cell>
          <cell r="M705">
            <v>0</v>
          </cell>
          <cell r="N705">
            <v>0</v>
          </cell>
          <cell r="O705">
            <v>0</v>
          </cell>
          <cell r="P705" t="str">
            <v/>
          </cell>
          <cell r="Q705" t="str">
            <v>96801</v>
          </cell>
          <cell r="R705" t="str">
            <v/>
          </cell>
          <cell r="S705" t="str">
            <v/>
          </cell>
          <cell r="T705" t="str">
            <v/>
          </cell>
          <cell r="U705" t="str">
            <v>7920</v>
          </cell>
          <cell r="V705" t="str">
            <v>ZGFT</v>
          </cell>
          <cell r="W705">
            <v>45748</v>
          </cell>
          <cell r="X705">
            <v>0.11</v>
          </cell>
          <cell r="Y705">
            <v>62.109583800000003</v>
          </cell>
        </row>
        <row r="706">
          <cell r="A706" t="str">
            <v>96801-003000A000</v>
          </cell>
          <cell r="B706" t="str">
            <v>FG,CS-WPX8326v7_NA,Packing ASSY China</v>
          </cell>
          <cell r="C706" t="str">
            <v>429B</v>
          </cell>
          <cell r="D706" t="str">
            <v>N14</v>
          </cell>
          <cell r="E706" t="str">
            <v/>
          </cell>
          <cell r="F706" t="str">
            <v>ZGFT</v>
          </cell>
          <cell r="G706" t="str">
            <v>OCS  96801</v>
          </cell>
          <cell r="H706">
            <v>0</v>
          </cell>
          <cell r="I706">
            <v>1000</v>
          </cell>
          <cell r="J706">
            <v>0</v>
          </cell>
          <cell r="K706">
            <v>60177.87</v>
          </cell>
          <cell r="L706">
            <v>58044.18</v>
          </cell>
          <cell r="M706">
            <v>0</v>
          </cell>
          <cell r="N706">
            <v>0</v>
          </cell>
          <cell r="O706">
            <v>0</v>
          </cell>
          <cell r="P706" t="str">
            <v/>
          </cell>
          <cell r="Q706" t="str">
            <v>96801</v>
          </cell>
          <cell r="R706" t="str">
            <v/>
          </cell>
          <cell r="S706" t="str">
            <v/>
          </cell>
          <cell r="T706" t="str">
            <v/>
          </cell>
          <cell r="U706" t="str">
            <v>7920</v>
          </cell>
          <cell r="V706" t="str">
            <v>ZGFT</v>
          </cell>
          <cell r="W706">
            <v>45748</v>
          </cell>
          <cell r="X706">
            <v>0.11</v>
          </cell>
          <cell r="Y706">
            <v>64.429039799999998</v>
          </cell>
        </row>
        <row r="707">
          <cell r="A707" t="str">
            <v>96801-003010A000</v>
          </cell>
          <cell r="B707" t="str">
            <v>FG,WP8333v6-CS_NA,Packing ASSY China</v>
          </cell>
          <cell r="C707" t="str">
            <v>429A</v>
          </cell>
          <cell r="D707" t="str">
            <v>N14</v>
          </cell>
          <cell r="E707" t="str">
            <v/>
          </cell>
          <cell r="F707" t="str">
            <v>ZGFT</v>
          </cell>
          <cell r="G707" t="str">
            <v>OCS  96801</v>
          </cell>
          <cell r="H707">
            <v>0</v>
          </cell>
          <cell r="I707">
            <v>1000</v>
          </cell>
          <cell r="J707">
            <v>57810.3</v>
          </cell>
          <cell r="K707">
            <v>54801.31</v>
          </cell>
          <cell r="L707">
            <v>60548.84</v>
          </cell>
          <cell r="M707">
            <v>0</v>
          </cell>
          <cell r="N707">
            <v>0</v>
          </cell>
          <cell r="O707">
            <v>0</v>
          </cell>
          <cell r="P707" t="str">
            <v/>
          </cell>
          <cell r="Q707" t="str">
            <v>96801</v>
          </cell>
          <cell r="R707" t="str">
            <v/>
          </cell>
          <cell r="S707" t="str">
            <v/>
          </cell>
          <cell r="T707" t="str">
            <v/>
          </cell>
          <cell r="U707" t="str">
            <v>7920</v>
          </cell>
          <cell r="V707" t="str">
            <v>ZGFT</v>
          </cell>
          <cell r="W707">
            <v>45748</v>
          </cell>
          <cell r="X707">
            <v>0.11</v>
          </cell>
          <cell r="Y707">
            <v>67.209212399999998</v>
          </cell>
        </row>
        <row r="708">
          <cell r="A708" t="str">
            <v>96801-003010A000</v>
          </cell>
          <cell r="B708" t="str">
            <v>FG,WP8333v6-CS_NA,Packing ASSY China</v>
          </cell>
          <cell r="C708" t="str">
            <v>429B</v>
          </cell>
          <cell r="D708" t="str">
            <v>N14</v>
          </cell>
          <cell r="E708" t="str">
            <v/>
          </cell>
          <cell r="F708" t="str">
            <v>ZGFT</v>
          </cell>
          <cell r="G708" t="str">
            <v>OCS  96801</v>
          </cell>
          <cell r="H708">
            <v>0</v>
          </cell>
          <cell r="I708">
            <v>1000</v>
          </cell>
          <cell r="J708">
            <v>57810.3</v>
          </cell>
          <cell r="K708">
            <v>56119.47</v>
          </cell>
          <cell r="L708">
            <v>55208.58</v>
          </cell>
          <cell r="M708">
            <v>0</v>
          </cell>
          <cell r="N708">
            <v>0</v>
          </cell>
          <cell r="O708">
            <v>0</v>
          </cell>
          <cell r="P708" t="str">
            <v/>
          </cell>
          <cell r="Q708" t="str">
            <v>96801</v>
          </cell>
          <cell r="R708" t="str">
            <v/>
          </cell>
          <cell r="S708" t="str">
            <v/>
          </cell>
          <cell r="T708" t="str">
            <v/>
          </cell>
          <cell r="U708" t="str">
            <v>7920</v>
          </cell>
          <cell r="V708" t="str">
            <v>ZGFT</v>
          </cell>
          <cell r="W708">
            <v>45748</v>
          </cell>
          <cell r="X708">
            <v>0.11</v>
          </cell>
          <cell r="Y708">
            <v>61.281523800000009</v>
          </cell>
        </row>
        <row r="709">
          <cell r="A709" t="str">
            <v>96801-003020A000</v>
          </cell>
          <cell r="B709" t="str">
            <v>FG,WP8333v7-CS_NA,Packing ASSY China</v>
          </cell>
          <cell r="C709" t="str">
            <v>429A</v>
          </cell>
          <cell r="D709" t="str">
            <v>N14</v>
          </cell>
          <cell r="E709" t="str">
            <v/>
          </cell>
          <cell r="F709" t="str">
            <v>ZGFT</v>
          </cell>
          <cell r="G709" t="str">
            <v>OCS  96801</v>
          </cell>
          <cell r="H709">
            <v>0</v>
          </cell>
          <cell r="I709">
            <v>1000</v>
          </cell>
          <cell r="J709">
            <v>67576.59</v>
          </cell>
          <cell r="K709">
            <v>65206.57</v>
          </cell>
          <cell r="L709">
            <v>59418.68</v>
          </cell>
          <cell r="M709">
            <v>0</v>
          </cell>
          <cell r="N709">
            <v>0</v>
          </cell>
          <cell r="O709">
            <v>0</v>
          </cell>
          <cell r="P709" t="str">
            <v/>
          </cell>
          <cell r="Q709" t="str">
            <v>96801</v>
          </cell>
          <cell r="R709" t="str">
            <v/>
          </cell>
          <cell r="S709" t="str">
            <v/>
          </cell>
          <cell r="T709" t="str">
            <v/>
          </cell>
          <cell r="U709" t="str">
            <v>7920</v>
          </cell>
          <cell r="V709" t="str">
            <v>ZGFT</v>
          </cell>
          <cell r="W709">
            <v>45748</v>
          </cell>
          <cell r="X709">
            <v>0.11</v>
          </cell>
          <cell r="Y709">
            <v>65.954734800000011</v>
          </cell>
        </row>
        <row r="710">
          <cell r="A710" t="str">
            <v>96801-003020A000</v>
          </cell>
          <cell r="B710" t="str">
            <v>FG,WP8333v7-CS_NA,Packing ASSY China</v>
          </cell>
          <cell r="C710" t="str">
            <v>429B</v>
          </cell>
          <cell r="D710" t="str">
            <v>N14</v>
          </cell>
          <cell r="E710" t="str">
            <v/>
          </cell>
          <cell r="F710" t="str">
            <v>ZGFT</v>
          </cell>
          <cell r="G710" t="str">
            <v>OCS  96801</v>
          </cell>
          <cell r="H710">
            <v>0</v>
          </cell>
          <cell r="I710">
            <v>1000</v>
          </cell>
          <cell r="J710">
            <v>54312.92</v>
          </cell>
          <cell r="K710">
            <v>57286.8</v>
          </cell>
          <cell r="L710">
            <v>55952.7</v>
          </cell>
          <cell r="M710">
            <v>0</v>
          </cell>
          <cell r="N710">
            <v>0</v>
          </cell>
          <cell r="O710">
            <v>0</v>
          </cell>
          <cell r="P710" t="str">
            <v/>
          </cell>
          <cell r="Q710" t="str">
            <v>96801</v>
          </cell>
          <cell r="R710" t="str">
            <v/>
          </cell>
          <cell r="S710" t="str">
            <v/>
          </cell>
          <cell r="T710" t="str">
            <v/>
          </cell>
          <cell r="U710" t="str">
            <v>7920</v>
          </cell>
          <cell r="V710" t="str">
            <v>ZGFT</v>
          </cell>
          <cell r="W710">
            <v>45748</v>
          </cell>
          <cell r="X710">
            <v>0.11</v>
          </cell>
          <cell r="Y710">
            <v>62.107497000000002</v>
          </cell>
        </row>
        <row r="711">
          <cell r="A711" t="str">
            <v>96801-003030A000</v>
          </cell>
          <cell r="B711" t="str">
            <v>FG,CS-WPX8946_NA,Packing ASSY China</v>
          </cell>
          <cell r="C711" t="str">
            <v>429A</v>
          </cell>
          <cell r="D711" t="str">
            <v>N14</v>
          </cell>
          <cell r="E711" t="str">
            <v/>
          </cell>
          <cell r="F711" t="str">
            <v>ZGFT</v>
          </cell>
          <cell r="G711" t="str">
            <v>OCS  96801</v>
          </cell>
          <cell r="H711">
            <v>0</v>
          </cell>
          <cell r="I711">
            <v>1000</v>
          </cell>
          <cell r="J711">
            <v>0</v>
          </cell>
          <cell r="K711">
            <v>92171.04</v>
          </cell>
          <cell r="L711">
            <v>83936.82</v>
          </cell>
          <cell r="M711">
            <v>0</v>
          </cell>
          <cell r="N711">
            <v>0</v>
          </cell>
          <cell r="O711">
            <v>0</v>
          </cell>
          <cell r="P711" t="str">
            <v/>
          </cell>
          <cell r="Q711" t="str">
            <v>96801</v>
          </cell>
          <cell r="R711" t="str">
            <v/>
          </cell>
          <cell r="S711" t="str">
            <v/>
          </cell>
          <cell r="T711" t="str">
            <v/>
          </cell>
          <cell r="U711" t="str">
            <v>7920</v>
          </cell>
          <cell r="V711" t="str">
            <v>ZGFT</v>
          </cell>
          <cell r="W711">
            <v>45748</v>
          </cell>
          <cell r="X711">
            <v>0.11</v>
          </cell>
          <cell r="Y711">
            <v>93.16987020000002</v>
          </cell>
        </row>
        <row r="712">
          <cell r="A712" t="str">
            <v>96801-003030A000</v>
          </cell>
          <cell r="B712" t="str">
            <v>FG,CS-WPX8946_NA,Packing ASSY China</v>
          </cell>
          <cell r="C712" t="str">
            <v>429B</v>
          </cell>
          <cell r="D712" t="str">
            <v>N14</v>
          </cell>
          <cell r="E712" t="str">
            <v/>
          </cell>
          <cell r="F712" t="str">
            <v>ZGFT</v>
          </cell>
          <cell r="G712" t="str">
            <v>OCS  96801</v>
          </cell>
          <cell r="H712">
            <v>0</v>
          </cell>
          <cell r="I712">
            <v>1000</v>
          </cell>
          <cell r="J712">
            <v>0</v>
          </cell>
          <cell r="K712">
            <v>87551.79</v>
          </cell>
          <cell r="L712">
            <v>84859.17</v>
          </cell>
          <cell r="M712">
            <v>0</v>
          </cell>
          <cell r="N712">
            <v>0</v>
          </cell>
          <cell r="O712">
            <v>0</v>
          </cell>
          <cell r="P712" t="str">
            <v/>
          </cell>
          <cell r="Q712" t="str">
            <v>96801</v>
          </cell>
          <cell r="R712" t="str">
            <v/>
          </cell>
          <cell r="S712" t="str">
            <v/>
          </cell>
          <cell r="T712" t="str">
            <v/>
          </cell>
          <cell r="U712" t="str">
            <v>7920</v>
          </cell>
          <cell r="V712" t="str">
            <v>ZGFT</v>
          </cell>
          <cell r="W712">
            <v>45748</v>
          </cell>
          <cell r="X712">
            <v>0.11</v>
          </cell>
          <cell r="Y712">
            <v>94.193678699999992</v>
          </cell>
        </row>
        <row r="713">
          <cell r="A713" t="str">
            <v>96801-003050A000</v>
          </cell>
          <cell r="B713" t="str">
            <v>FG,WPUBU6+_NA,Packing ASSY FCC (U6+-5) 5</v>
          </cell>
          <cell r="C713" t="str">
            <v>429A</v>
          </cell>
          <cell r="D713" t="str">
            <v>N10</v>
          </cell>
          <cell r="E713" t="str">
            <v/>
          </cell>
          <cell r="F713" t="str">
            <v>ZGFT</v>
          </cell>
          <cell r="G713" t="str">
            <v>OCS  96801</v>
          </cell>
          <cell r="H713">
            <v>0</v>
          </cell>
          <cell r="I713">
            <v>1000</v>
          </cell>
          <cell r="J713">
            <v>0</v>
          </cell>
          <cell r="K713">
            <v>164929.79999999999</v>
          </cell>
          <cell r="L713">
            <v>164114.53</v>
          </cell>
          <cell r="M713">
            <v>0</v>
          </cell>
          <cell r="N713">
            <v>0</v>
          </cell>
          <cell r="O713">
            <v>0</v>
          </cell>
          <cell r="P713" t="str">
            <v/>
          </cell>
          <cell r="Q713" t="str">
            <v>96801</v>
          </cell>
          <cell r="R713" t="str">
            <v/>
          </cell>
          <cell r="S713" t="str">
            <v/>
          </cell>
          <cell r="T713" t="str">
            <v/>
          </cell>
          <cell r="U713" t="str">
            <v>7920</v>
          </cell>
          <cell r="V713" t="str">
            <v>ZGFT</v>
          </cell>
          <cell r="W713">
            <v>45748</v>
          </cell>
          <cell r="X713">
            <v>0.11</v>
          </cell>
          <cell r="Y713">
            <v>182.16712830000003</v>
          </cell>
        </row>
        <row r="714">
          <cell r="A714" t="str">
            <v>96801-003060A000</v>
          </cell>
          <cell r="B714" t="str">
            <v>FG,WPUBU6+_NA,Packing ASSY US (U6+-5-US)</v>
          </cell>
          <cell r="C714" t="str">
            <v>429A</v>
          </cell>
          <cell r="D714" t="str">
            <v>N10</v>
          </cell>
          <cell r="E714" t="str">
            <v/>
          </cell>
          <cell r="F714" t="str">
            <v>ZGFT</v>
          </cell>
          <cell r="G714" t="str">
            <v>OCS  96801</v>
          </cell>
          <cell r="H714">
            <v>0</v>
          </cell>
          <cell r="I714">
            <v>1000</v>
          </cell>
          <cell r="J714">
            <v>0</v>
          </cell>
          <cell r="K714">
            <v>167432.10999999999</v>
          </cell>
          <cell r="L714">
            <v>167519.09</v>
          </cell>
          <cell r="M714">
            <v>0</v>
          </cell>
          <cell r="N714">
            <v>0</v>
          </cell>
          <cell r="O714">
            <v>0</v>
          </cell>
          <cell r="P714" t="str">
            <v/>
          </cell>
          <cell r="Q714" t="str">
            <v>96801</v>
          </cell>
          <cell r="R714" t="str">
            <v/>
          </cell>
          <cell r="S714" t="str">
            <v/>
          </cell>
          <cell r="T714" t="str">
            <v/>
          </cell>
          <cell r="U714" t="str">
            <v>7920</v>
          </cell>
          <cell r="V714" t="str">
            <v>ZGFT</v>
          </cell>
          <cell r="W714">
            <v>45748</v>
          </cell>
          <cell r="X714">
            <v>0.11</v>
          </cell>
          <cell r="Y714">
            <v>185.94618990000004</v>
          </cell>
        </row>
        <row r="715">
          <cell r="A715" t="str">
            <v>96801-003060A000</v>
          </cell>
          <cell r="B715" t="str">
            <v>FG,WPUBU6+_NA,Packing ASSY US (U6+-5-US)</v>
          </cell>
          <cell r="C715" t="str">
            <v>429B</v>
          </cell>
          <cell r="D715" t="str">
            <v>N10</v>
          </cell>
          <cell r="E715" t="str">
            <v/>
          </cell>
          <cell r="F715" t="str">
            <v>ZGFT</v>
          </cell>
          <cell r="G715" t="str">
            <v>OCS  96801</v>
          </cell>
          <cell r="H715">
            <v>0</v>
          </cell>
          <cell r="I715">
            <v>1000</v>
          </cell>
          <cell r="J715">
            <v>0</v>
          </cell>
          <cell r="K715">
            <v>167397.47</v>
          </cell>
          <cell r="L715">
            <v>168606.94</v>
          </cell>
          <cell r="M715">
            <v>0</v>
          </cell>
          <cell r="N715">
            <v>0</v>
          </cell>
          <cell r="O715">
            <v>0</v>
          </cell>
          <cell r="P715" t="str">
            <v/>
          </cell>
          <cell r="Q715" t="str">
            <v>96801</v>
          </cell>
          <cell r="R715" t="str">
            <v/>
          </cell>
          <cell r="S715" t="str">
            <v/>
          </cell>
          <cell r="T715" t="str">
            <v/>
          </cell>
          <cell r="U715" t="str">
            <v>7920</v>
          </cell>
          <cell r="V715" t="str">
            <v>ZGFT</v>
          </cell>
          <cell r="W715">
            <v>45748</v>
          </cell>
          <cell r="X715">
            <v>0.11</v>
          </cell>
          <cell r="Y715">
            <v>187.15370340000001</v>
          </cell>
        </row>
        <row r="716">
          <cell r="A716" t="str">
            <v>96801-003070A000</v>
          </cell>
          <cell r="B716" t="str">
            <v>FG,WPUBU6+_NA,Packing ASSY FCC (U6+-5) 5</v>
          </cell>
          <cell r="C716" t="str">
            <v>429A</v>
          </cell>
          <cell r="D716" t="str">
            <v>N10</v>
          </cell>
          <cell r="E716" t="str">
            <v/>
          </cell>
          <cell r="F716" t="str">
            <v>ZGFT</v>
          </cell>
          <cell r="G716" t="str">
            <v>OCS  96801</v>
          </cell>
          <cell r="H716">
            <v>0</v>
          </cell>
          <cell r="I716">
            <v>1000</v>
          </cell>
          <cell r="J716">
            <v>0</v>
          </cell>
          <cell r="K716">
            <v>165067.9</v>
          </cell>
          <cell r="L716">
            <v>164252.63</v>
          </cell>
          <cell r="M716">
            <v>0</v>
          </cell>
          <cell r="N716">
            <v>0</v>
          </cell>
          <cell r="O716">
            <v>0</v>
          </cell>
          <cell r="P716" t="str">
            <v/>
          </cell>
          <cell r="Q716" t="str">
            <v>96801</v>
          </cell>
          <cell r="R716" t="str">
            <v/>
          </cell>
          <cell r="S716" t="str">
            <v/>
          </cell>
          <cell r="T716" t="str">
            <v/>
          </cell>
          <cell r="U716" t="str">
            <v>7920</v>
          </cell>
          <cell r="V716" t="str">
            <v>ZGFT</v>
          </cell>
          <cell r="W716">
            <v>45748</v>
          </cell>
          <cell r="X716">
            <v>0.11</v>
          </cell>
          <cell r="Y716">
            <v>182.32041930000003</v>
          </cell>
        </row>
        <row r="717">
          <cell r="A717" t="str">
            <v>96801-003080A000</v>
          </cell>
          <cell r="B717" t="str">
            <v>FG,WPUBU6+_NA,Packing ASSY US (U6+-5-US)</v>
          </cell>
          <cell r="C717" t="str">
            <v>429A</v>
          </cell>
          <cell r="D717" t="str">
            <v>N10</v>
          </cell>
          <cell r="E717" t="str">
            <v/>
          </cell>
          <cell r="F717" t="str">
            <v>ZGFT</v>
          </cell>
          <cell r="G717" t="str">
            <v>OCS  96801</v>
          </cell>
          <cell r="H717">
            <v>0</v>
          </cell>
          <cell r="I717">
            <v>1000</v>
          </cell>
          <cell r="J717">
            <v>0</v>
          </cell>
          <cell r="K717">
            <v>165042.65</v>
          </cell>
          <cell r="L717">
            <v>164227.38</v>
          </cell>
          <cell r="M717">
            <v>0</v>
          </cell>
          <cell r="N717">
            <v>0</v>
          </cell>
          <cell r="O717">
            <v>0</v>
          </cell>
          <cell r="P717" t="str">
            <v/>
          </cell>
          <cell r="Q717" t="str">
            <v>96801</v>
          </cell>
          <cell r="R717" t="str">
            <v/>
          </cell>
          <cell r="S717" t="str">
            <v/>
          </cell>
          <cell r="T717" t="str">
            <v/>
          </cell>
          <cell r="U717" t="str">
            <v>7920</v>
          </cell>
          <cell r="V717" t="str">
            <v>ZGFT</v>
          </cell>
          <cell r="W717">
            <v>45748</v>
          </cell>
          <cell r="X717">
            <v>0.11</v>
          </cell>
          <cell r="Y717">
            <v>182.29239180000002</v>
          </cell>
        </row>
        <row r="718">
          <cell r="A718" t="str">
            <v>96801-003090A000</v>
          </cell>
          <cell r="B718" t="str">
            <v>FG,WPUBUK-Pro_NA,Packing ASSY (UK-Pro)</v>
          </cell>
          <cell r="C718" t="str">
            <v>429A</v>
          </cell>
          <cell r="D718" t="str">
            <v>N10</v>
          </cell>
          <cell r="E718" t="str">
            <v/>
          </cell>
          <cell r="F718" t="str">
            <v>ZGFT</v>
          </cell>
          <cell r="G718" t="str">
            <v>OCS  96801</v>
          </cell>
          <cell r="H718">
            <v>0</v>
          </cell>
          <cell r="I718">
            <v>1000</v>
          </cell>
          <cell r="J718">
            <v>0</v>
          </cell>
          <cell r="K718">
            <v>63859.73</v>
          </cell>
          <cell r="L718">
            <v>64430.61</v>
          </cell>
          <cell r="M718">
            <v>0</v>
          </cell>
          <cell r="N718">
            <v>0</v>
          </cell>
          <cell r="O718">
            <v>0</v>
          </cell>
          <cell r="P718" t="str">
            <v/>
          </cell>
          <cell r="Q718" t="str">
            <v>96801</v>
          </cell>
          <cell r="R718" t="str">
            <v/>
          </cell>
          <cell r="S718" t="str">
            <v/>
          </cell>
          <cell r="T718" t="str">
            <v/>
          </cell>
          <cell r="U718" t="str">
            <v>7920</v>
          </cell>
          <cell r="V718" t="str">
            <v>ZGFT</v>
          </cell>
          <cell r="W718">
            <v>45748</v>
          </cell>
          <cell r="X718">
            <v>0.11</v>
          </cell>
          <cell r="Y718">
            <v>71.51797710000001</v>
          </cell>
        </row>
        <row r="719">
          <cell r="A719" t="str">
            <v>96801-003090A000</v>
          </cell>
          <cell r="B719" t="str">
            <v>FG,WPUBUK-Pro_NA,Packing ASSY (UK-Pro)</v>
          </cell>
          <cell r="C719" t="str">
            <v>429B</v>
          </cell>
          <cell r="D719" t="str">
            <v>N10</v>
          </cell>
          <cell r="E719" t="str">
            <v/>
          </cell>
          <cell r="F719" t="str">
            <v>ZGFT</v>
          </cell>
          <cell r="G719" t="str">
            <v>OCS  96801</v>
          </cell>
          <cell r="H719">
            <v>0</v>
          </cell>
          <cell r="I719">
            <v>1000</v>
          </cell>
          <cell r="J719">
            <v>0</v>
          </cell>
          <cell r="K719">
            <v>64396.39</v>
          </cell>
          <cell r="L719">
            <v>65281.26</v>
          </cell>
          <cell r="M719">
            <v>0</v>
          </cell>
          <cell r="N719">
            <v>0</v>
          </cell>
          <cell r="O719">
            <v>0</v>
          </cell>
          <cell r="P719" t="str">
            <v/>
          </cell>
          <cell r="Q719" t="str">
            <v>96801</v>
          </cell>
          <cell r="R719" t="str">
            <v/>
          </cell>
          <cell r="S719" t="str">
            <v/>
          </cell>
          <cell r="T719" t="str">
            <v/>
          </cell>
          <cell r="U719" t="str">
            <v>7920</v>
          </cell>
          <cell r="V719" t="str">
            <v>ZGFT</v>
          </cell>
          <cell r="W719">
            <v>45748</v>
          </cell>
          <cell r="X719">
            <v>0.11</v>
          </cell>
          <cell r="Y719">
            <v>72.462198600000008</v>
          </cell>
        </row>
        <row r="720">
          <cell r="A720" t="str">
            <v>96801-003100A000</v>
          </cell>
          <cell r="B720" t="str">
            <v>FG,WPUBU6-Mesh-Pro_NA,Packing ASSY (U6</v>
          </cell>
          <cell r="C720" t="str">
            <v>429A</v>
          </cell>
          <cell r="D720" t="str">
            <v>N10</v>
          </cell>
          <cell r="E720" t="str">
            <v/>
          </cell>
          <cell r="F720" t="str">
            <v>ZGFT</v>
          </cell>
          <cell r="G720" t="str">
            <v>OCS  96801</v>
          </cell>
          <cell r="H720">
            <v>0</v>
          </cell>
          <cell r="I720">
            <v>1000</v>
          </cell>
          <cell r="J720">
            <v>0</v>
          </cell>
          <cell r="K720">
            <v>54143.78</v>
          </cell>
          <cell r="L720">
            <v>54973.26</v>
          </cell>
          <cell r="M720">
            <v>0</v>
          </cell>
          <cell r="N720">
            <v>0</v>
          </cell>
          <cell r="O720">
            <v>0</v>
          </cell>
          <cell r="P720" t="str">
            <v/>
          </cell>
          <cell r="Q720" t="str">
            <v>96801</v>
          </cell>
          <cell r="R720" t="str">
            <v/>
          </cell>
          <cell r="S720" t="str">
            <v/>
          </cell>
          <cell r="T720" t="str">
            <v/>
          </cell>
          <cell r="U720" t="str">
            <v>7920</v>
          </cell>
          <cell r="V720" t="str">
            <v>ZGFT</v>
          </cell>
          <cell r="W720">
            <v>45748</v>
          </cell>
          <cell r="X720">
            <v>0.11</v>
          </cell>
          <cell r="Y720">
            <v>61.02031860000001</v>
          </cell>
        </row>
        <row r="721">
          <cell r="A721" t="str">
            <v>96801-003100A000</v>
          </cell>
          <cell r="B721" t="str">
            <v>FG,WPUBU6-Mesh-Pro_NA,Packing ASSY (U6</v>
          </cell>
          <cell r="C721" t="str">
            <v>429B</v>
          </cell>
          <cell r="D721" t="str">
            <v>N10</v>
          </cell>
          <cell r="E721" t="str">
            <v/>
          </cell>
          <cell r="F721" t="str">
            <v>ZGFT</v>
          </cell>
          <cell r="G721" t="str">
            <v>OCS  96801</v>
          </cell>
          <cell r="H721">
            <v>0</v>
          </cell>
          <cell r="I721">
            <v>1000</v>
          </cell>
          <cell r="J721">
            <v>0</v>
          </cell>
          <cell r="K721">
            <v>55296.13</v>
          </cell>
          <cell r="L721">
            <v>56568.83</v>
          </cell>
          <cell r="M721">
            <v>0</v>
          </cell>
          <cell r="N721">
            <v>0</v>
          </cell>
          <cell r="O721">
            <v>0</v>
          </cell>
          <cell r="P721" t="str">
            <v/>
          </cell>
          <cell r="Q721" t="str">
            <v>96801</v>
          </cell>
          <cell r="R721" t="str">
            <v/>
          </cell>
          <cell r="S721" t="str">
            <v/>
          </cell>
          <cell r="T721" t="str">
            <v/>
          </cell>
          <cell r="U721" t="str">
            <v>7920</v>
          </cell>
          <cell r="V721" t="str">
            <v>ZGFT</v>
          </cell>
          <cell r="W721">
            <v>45748</v>
          </cell>
          <cell r="X721">
            <v>0.11</v>
          </cell>
          <cell r="Y721">
            <v>62.791401300000004</v>
          </cell>
        </row>
        <row r="722">
          <cell r="A722" t="str">
            <v>96801-003120A000</v>
          </cell>
          <cell r="B722" t="str">
            <v>FG,WP9310D-AB_NA,Packing ASSY</v>
          </cell>
          <cell r="C722" t="str">
            <v>429A</v>
          </cell>
          <cell r="D722" t="str">
            <v>N14</v>
          </cell>
          <cell r="E722" t="str">
            <v/>
          </cell>
          <cell r="F722" t="str">
            <v>ZGFT</v>
          </cell>
          <cell r="G722" t="str">
            <v>OCS  96801</v>
          </cell>
          <cell r="H722">
            <v>0</v>
          </cell>
          <cell r="I722">
            <v>1000</v>
          </cell>
          <cell r="J722">
            <v>70677.53</v>
          </cell>
          <cell r="K722">
            <v>68198.19</v>
          </cell>
          <cell r="L722">
            <v>78606.960000000006</v>
          </cell>
          <cell r="M722">
            <v>0</v>
          </cell>
          <cell r="N722">
            <v>0</v>
          </cell>
          <cell r="O722">
            <v>0</v>
          </cell>
          <cell r="P722" t="str">
            <v/>
          </cell>
          <cell r="Q722" t="str">
            <v>96801</v>
          </cell>
          <cell r="R722" t="str">
            <v/>
          </cell>
          <cell r="S722" t="str">
            <v/>
          </cell>
          <cell r="T722" t="str">
            <v/>
          </cell>
          <cell r="U722" t="str">
            <v>7920</v>
          </cell>
          <cell r="V722" t="str">
            <v>ZGFT</v>
          </cell>
          <cell r="W722">
            <v>45748</v>
          </cell>
          <cell r="X722">
            <v>0.11</v>
          </cell>
          <cell r="Y722">
            <v>87.25372560000001</v>
          </cell>
        </row>
        <row r="723">
          <cell r="A723" t="str">
            <v>96801-003120A000</v>
          </cell>
          <cell r="B723" t="str">
            <v>FG,WP9310D-AB_NA,Packing ASSY</v>
          </cell>
          <cell r="C723" t="str">
            <v>429B</v>
          </cell>
          <cell r="D723" t="str">
            <v>N14</v>
          </cell>
          <cell r="E723" t="str">
            <v/>
          </cell>
          <cell r="F723" t="str">
            <v>ZGFT</v>
          </cell>
          <cell r="G723" t="str">
            <v>OCS  96801</v>
          </cell>
          <cell r="H723">
            <v>0</v>
          </cell>
          <cell r="I723">
            <v>1000</v>
          </cell>
          <cell r="J723">
            <v>70677.53</v>
          </cell>
          <cell r="K723">
            <v>68284.75</v>
          </cell>
          <cell r="L723">
            <v>67343</v>
          </cell>
          <cell r="M723">
            <v>0</v>
          </cell>
          <cell r="N723">
            <v>0</v>
          </cell>
          <cell r="O723">
            <v>0</v>
          </cell>
          <cell r="P723" t="str">
            <v/>
          </cell>
          <cell r="Q723" t="str">
            <v>96801</v>
          </cell>
          <cell r="R723" t="str">
            <v/>
          </cell>
          <cell r="S723" t="str">
            <v/>
          </cell>
          <cell r="T723" t="str">
            <v/>
          </cell>
          <cell r="U723" t="str">
            <v>7920</v>
          </cell>
          <cell r="V723" t="str">
            <v>ZGFT</v>
          </cell>
          <cell r="W723">
            <v>45748</v>
          </cell>
          <cell r="X723">
            <v>0.11</v>
          </cell>
          <cell r="Y723">
            <v>74.750730000000004</v>
          </cell>
        </row>
        <row r="724">
          <cell r="A724" t="str">
            <v>96801-003130A000</v>
          </cell>
          <cell r="B724" t="str">
            <v>FG,WP8722-AB_NA,Packing ASSY (VAP7516A )</v>
          </cell>
          <cell r="C724" t="str">
            <v>429A</v>
          </cell>
          <cell r="D724" t="str">
            <v>N14</v>
          </cell>
          <cell r="E724" t="str">
            <v/>
          </cell>
          <cell r="F724" t="str">
            <v>ZGFT</v>
          </cell>
          <cell r="G724" t="str">
            <v>OCS  96801</v>
          </cell>
          <cell r="H724">
            <v>0</v>
          </cell>
          <cell r="I724">
            <v>1000</v>
          </cell>
          <cell r="J724">
            <v>37063.33</v>
          </cell>
          <cell r="K724">
            <v>27003.78</v>
          </cell>
          <cell r="L724">
            <v>35786.230000000003</v>
          </cell>
          <cell r="M724">
            <v>0</v>
          </cell>
          <cell r="N724">
            <v>0</v>
          </cell>
          <cell r="O724">
            <v>0</v>
          </cell>
          <cell r="P724" t="str">
            <v/>
          </cell>
          <cell r="Q724" t="str">
            <v>96801</v>
          </cell>
          <cell r="R724" t="str">
            <v/>
          </cell>
          <cell r="S724" t="str">
            <v/>
          </cell>
          <cell r="T724" t="str">
            <v/>
          </cell>
          <cell r="U724" t="str">
            <v>7920</v>
          </cell>
          <cell r="V724" t="str">
            <v>ZGFT</v>
          </cell>
          <cell r="W724">
            <v>45748</v>
          </cell>
          <cell r="X724">
            <v>0.11</v>
          </cell>
          <cell r="Y724">
            <v>39.722715300000004</v>
          </cell>
        </row>
        <row r="725">
          <cell r="A725" t="str">
            <v>96801-003130A000</v>
          </cell>
          <cell r="B725" t="str">
            <v>FG,WP8722-AB_NA,Packing ASSY (VAP7516A )</v>
          </cell>
          <cell r="C725" t="str">
            <v>429B</v>
          </cell>
          <cell r="D725" t="str">
            <v>N14</v>
          </cell>
          <cell r="E725" t="str">
            <v/>
          </cell>
          <cell r="F725" t="str">
            <v>ZGFT</v>
          </cell>
          <cell r="G725" t="str">
            <v>OCS  96801</v>
          </cell>
          <cell r="H725">
            <v>0</v>
          </cell>
          <cell r="I725">
            <v>1000</v>
          </cell>
          <cell r="J725">
            <v>35599.18</v>
          </cell>
          <cell r="K725">
            <v>27109.49</v>
          </cell>
          <cell r="L725">
            <v>26776.77</v>
          </cell>
          <cell r="M725">
            <v>0</v>
          </cell>
          <cell r="N725">
            <v>0</v>
          </cell>
          <cell r="O725">
            <v>0</v>
          </cell>
          <cell r="P725" t="str">
            <v/>
          </cell>
          <cell r="Q725" t="str">
            <v>96801</v>
          </cell>
          <cell r="R725" t="str">
            <v/>
          </cell>
          <cell r="S725" t="str">
            <v/>
          </cell>
          <cell r="T725" t="str">
            <v/>
          </cell>
          <cell r="U725" t="str">
            <v>7920</v>
          </cell>
          <cell r="V725" t="str">
            <v>ZGFT</v>
          </cell>
          <cell r="W725">
            <v>45748</v>
          </cell>
          <cell r="X725">
            <v>0.11</v>
          </cell>
          <cell r="Y725">
            <v>29.722214700000002</v>
          </cell>
        </row>
        <row r="726">
          <cell r="A726" t="str">
            <v>96801-003140A000</v>
          </cell>
          <cell r="B726" t="str">
            <v>G,WP8722-AB_NA,Packing ASSY</v>
          </cell>
          <cell r="C726" t="str">
            <v>429A</v>
          </cell>
          <cell r="D726" t="str">
            <v>N14</v>
          </cell>
          <cell r="E726" t="str">
            <v/>
          </cell>
          <cell r="F726" t="str">
            <v>ZGFT</v>
          </cell>
          <cell r="G726" t="str">
            <v>OCS  96801</v>
          </cell>
          <cell r="H726">
            <v>0</v>
          </cell>
          <cell r="I726">
            <v>1000</v>
          </cell>
          <cell r="J726">
            <v>0</v>
          </cell>
          <cell r="K726">
            <v>27003.78</v>
          </cell>
          <cell r="L726">
            <v>26671.06</v>
          </cell>
          <cell r="M726">
            <v>0</v>
          </cell>
          <cell r="N726">
            <v>0</v>
          </cell>
          <cell r="O726">
            <v>0</v>
          </cell>
          <cell r="P726" t="str">
            <v/>
          </cell>
          <cell r="Q726" t="str">
            <v>96801</v>
          </cell>
          <cell r="R726" t="str">
            <v/>
          </cell>
          <cell r="S726" t="str">
            <v/>
          </cell>
          <cell r="T726" t="str">
            <v/>
          </cell>
          <cell r="U726" t="str">
            <v>7920</v>
          </cell>
          <cell r="V726" t="str">
            <v>ZGFT</v>
          </cell>
          <cell r="W726">
            <v>45748</v>
          </cell>
          <cell r="X726">
            <v>0.11</v>
          </cell>
          <cell r="Y726">
            <v>29.604876600000004</v>
          </cell>
        </row>
        <row r="727">
          <cell r="A727" t="str">
            <v>96801-003150A000</v>
          </cell>
          <cell r="B727" t="str">
            <v>FG,WPUBU7-Pro-Max_NA,Packing (U7-Pro</v>
          </cell>
          <cell r="C727" t="str">
            <v>429A</v>
          </cell>
          <cell r="D727" t="str">
            <v>N10</v>
          </cell>
          <cell r="E727" t="str">
            <v/>
          </cell>
          <cell r="F727" t="str">
            <v>ZGFT</v>
          </cell>
          <cell r="G727" t="str">
            <v>OCS  96801</v>
          </cell>
          <cell r="H727">
            <v>0</v>
          </cell>
          <cell r="I727">
            <v>1000</v>
          </cell>
          <cell r="J727">
            <v>0</v>
          </cell>
          <cell r="K727">
            <v>84574.55</v>
          </cell>
          <cell r="L727">
            <v>84382.67</v>
          </cell>
          <cell r="M727">
            <v>0</v>
          </cell>
          <cell r="N727">
            <v>0</v>
          </cell>
          <cell r="O727">
            <v>0</v>
          </cell>
          <cell r="P727" t="str">
            <v/>
          </cell>
          <cell r="Q727" t="str">
            <v>96801</v>
          </cell>
          <cell r="R727" t="str">
            <v/>
          </cell>
          <cell r="S727" t="str">
            <v/>
          </cell>
          <cell r="T727" t="str">
            <v/>
          </cell>
          <cell r="U727" t="str">
            <v>7920</v>
          </cell>
          <cell r="V727" t="str">
            <v>ZGFT</v>
          </cell>
          <cell r="W727">
            <v>45748</v>
          </cell>
          <cell r="X727">
            <v>0.11</v>
          </cell>
          <cell r="Y727">
            <v>93.664763700000009</v>
          </cell>
        </row>
        <row r="728">
          <cell r="A728" t="str">
            <v>96801-003150A000</v>
          </cell>
          <cell r="B728" t="str">
            <v>FG,WPUBU7-Pro-Max_NA,Packing (U7-Pro</v>
          </cell>
          <cell r="C728" t="str">
            <v>429B</v>
          </cell>
          <cell r="D728" t="str">
            <v>N10</v>
          </cell>
          <cell r="E728" t="str">
            <v/>
          </cell>
          <cell r="F728" t="str">
            <v>ZGFT</v>
          </cell>
          <cell r="G728" t="str">
            <v>OCS  96801</v>
          </cell>
          <cell r="H728">
            <v>0</v>
          </cell>
          <cell r="I728">
            <v>1000</v>
          </cell>
          <cell r="J728">
            <v>0</v>
          </cell>
          <cell r="K728">
            <v>84195.62</v>
          </cell>
          <cell r="L728">
            <v>85172.49</v>
          </cell>
          <cell r="M728">
            <v>0</v>
          </cell>
          <cell r="N728">
            <v>0</v>
          </cell>
          <cell r="O728">
            <v>0</v>
          </cell>
          <cell r="P728" t="str">
            <v/>
          </cell>
          <cell r="Q728" t="str">
            <v>96801</v>
          </cell>
          <cell r="R728" t="str">
            <v/>
          </cell>
          <cell r="S728" t="str">
            <v/>
          </cell>
          <cell r="T728" t="str">
            <v/>
          </cell>
          <cell r="U728" t="str">
            <v>7920</v>
          </cell>
          <cell r="V728" t="str">
            <v>ZGFT</v>
          </cell>
          <cell r="W728">
            <v>45748</v>
          </cell>
          <cell r="X728">
            <v>0.11</v>
          </cell>
          <cell r="Y728">
            <v>94.541463900000025</v>
          </cell>
        </row>
        <row r="729">
          <cell r="A729" t="str">
            <v>96801-003160A000</v>
          </cell>
          <cell r="B729" t="str">
            <v>FG,WPUBU6-Mesh-Pro_NA,Packing US (U6</v>
          </cell>
          <cell r="C729" t="str">
            <v>429A</v>
          </cell>
          <cell r="D729" t="str">
            <v>N10</v>
          </cell>
          <cell r="E729" t="str">
            <v/>
          </cell>
          <cell r="F729" t="str">
            <v>ZGFT</v>
          </cell>
          <cell r="G729" t="str">
            <v>OCS  96801</v>
          </cell>
          <cell r="H729">
            <v>0</v>
          </cell>
          <cell r="I729">
            <v>1000</v>
          </cell>
          <cell r="J729">
            <v>188285</v>
          </cell>
          <cell r="K729">
            <v>63652.46</v>
          </cell>
          <cell r="L729">
            <v>65607.5</v>
          </cell>
          <cell r="M729">
            <v>0</v>
          </cell>
          <cell r="N729">
            <v>0</v>
          </cell>
          <cell r="O729">
            <v>0</v>
          </cell>
          <cell r="P729" t="str">
            <v/>
          </cell>
          <cell r="Q729" t="str">
            <v>96801</v>
          </cell>
          <cell r="R729" t="str">
            <v/>
          </cell>
          <cell r="S729" t="str">
            <v/>
          </cell>
          <cell r="T729" t="str">
            <v/>
          </cell>
          <cell r="U729" t="str">
            <v>7920</v>
          </cell>
          <cell r="V729" t="str">
            <v>ZGFT</v>
          </cell>
          <cell r="W729">
            <v>45748</v>
          </cell>
          <cell r="X729">
            <v>0.11</v>
          </cell>
          <cell r="Y729">
            <v>72.824325000000002</v>
          </cell>
        </row>
        <row r="730">
          <cell r="A730" t="str">
            <v>96801-003160A000</v>
          </cell>
          <cell r="B730" t="str">
            <v>FG,WPUBU6-Mesh-Pro_NA,Packing US (U6</v>
          </cell>
          <cell r="C730" t="str">
            <v>429B</v>
          </cell>
          <cell r="D730" t="str">
            <v>N10</v>
          </cell>
          <cell r="E730" t="str">
            <v/>
          </cell>
          <cell r="F730" t="str">
            <v>ZGFT</v>
          </cell>
          <cell r="G730" t="str">
            <v>OCS  96801</v>
          </cell>
          <cell r="H730">
            <v>0</v>
          </cell>
          <cell r="I730">
            <v>1000</v>
          </cell>
          <cell r="J730">
            <v>75570.960000000006</v>
          </cell>
          <cell r="K730">
            <v>64811.11</v>
          </cell>
          <cell r="L730">
            <v>66083.81</v>
          </cell>
          <cell r="M730">
            <v>0</v>
          </cell>
          <cell r="N730">
            <v>0</v>
          </cell>
          <cell r="O730">
            <v>0</v>
          </cell>
          <cell r="P730" t="str">
            <v/>
          </cell>
          <cell r="Q730" t="str">
            <v>96801</v>
          </cell>
          <cell r="R730" t="str">
            <v/>
          </cell>
          <cell r="S730" t="str">
            <v/>
          </cell>
          <cell r="T730" t="str">
            <v/>
          </cell>
          <cell r="U730" t="str">
            <v>7920</v>
          </cell>
          <cell r="V730" t="str">
            <v>ZGFT</v>
          </cell>
          <cell r="W730">
            <v>45748</v>
          </cell>
          <cell r="X730">
            <v>0.11</v>
          </cell>
          <cell r="Y730">
            <v>73.353029100000001</v>
          </cell>
        </row>
        <row r="731">
          <cell r="A731" t="str">
            <v>96801-003170A000</v>
          </cell>
          <cell r="B731" t="str">
            <v>FG,WPUBU6-Mesh-Pro_NA,Packing EU (U6</v>
          </cell>
          <cell r="C731" t="str">
            <v>429A</v>
          </cell>
          <cell r="D731" t="str">
            <v>N10</v>
          </cell>
          <cell r="E731" t="str">
            <v/>
          </cell>
          <cell r="F731" t="str">
            <v>ZGFT</v>
          </cell>
          <cell r="G731" t="str">
            <v>OCS  96801</v>
          </cell>
          <cell r="H731">
            <v>0</v>
          </cell>
          <cell r="I731">
            <v>1000</v>
          </cell>
          <cell r="J731">
            <v>80160</v>
          </cell>
          <cell r="K731">
            <v>63658.19</v>
          </cell>
          <cell r="L731">
            <v>65613.23</v>
          </cell>
          <cell r="M731">
            <v>0</v>
          </cell>
          <cell r="N731">
            <v>0</v>
          </cell>
          <cell r="O731">
            <v>0</v>
          </cell>
          <cell r="P731" t="str">
            <v/>
          </cell>
          <cell r="Q731" t="str">
            <v>96801</v>
          </cell>
          <cell r="R731" t="str">
            <v/>
          </cell>
          <cell r="S731" t="str">
            <v/>
          </cell>
          <cell r="T731" t="str">
            <v/>
          </cell>
          <cell r="U731" t="str">
            <v>7920</v>
          </cell>
          <cell r="V731" t="str">
            <v>ZGFT</v>
          </cell>
          <cell r="W731">
            <v>45748</v>
          </cell>
          <cell r="X731">
            <v>0.11</v>
          </cell>
          <cell r="Y731">
            <v>72.830685300000013</v>
          </cell>
        </row>
        <row r="732">
          <cell r="A732" t="str">
            <v>96801-003170A000</v>
          </cell>
          <cell r="B732" t="str">
            <v>FG,WPUBU6-Mesh-Pro_NA,Packing EU (U6</v>
          </cell>
          <cell r="C732" t="str">
            <v>429B</v>
          </cell>
          <cell r="D732" t="str">
            <v>N10</v>
          </cell>
          <cell r="E732" t="str">
            <v/>
          </cell>
          <cell r="F732" t="str">
            <v>ZGFT</v>
          </cell>
          <cell r="G732" t="str">
            <v>OCS  96801</v>
          </cell>
          <cell r="H732">
            <v>0</v>
          </cell>
          <cell r="I732">
            <v>1000</v>
          </cell>
          <cell r="J732">
            <v>80160</v>
          </cell>
          <cell r="K732">
            <v>64817.26</v>
          </cell>
          <cell r="L732">
            <v>66089.78</v>
          </cell>
          <cell r="M732">
            <v>0</v>
          </cell>
          <cell r="N732">
            <v>0</v>
          </cell>
          <cell r="O732">
            <v>0</v>
          </cell>
          <cell r="P732" t="str">
            <v/>
          </cell>
          <cell r="Q732" t="str">
            <v>96801</v>
          </cell>
          <cell r="R732" t="str">
            <v/>
          </cell>
          <cell r="S732" t="str">
            <v/>
          </cell>
          <cell r="T732" t="str">
            <v/>
          </cell>
          <cell r="U732" t="str">
            <v>7920</v>
          </cell>
          <cell r="V732" t="str">
            <v>ZGFT</v>
          </cell>
          <cell r="W732">
            <v>45748</v>
          </cell>
          <cell r="X732">
            <v>0.11</v>
          </cell>
          <cell r="Y732">
            <v>73.359655800000013</v>
          </cell>
        </row>
        <row r="733">
          <cell r="A733" t="str">
            <v>96801-003180A000</v>
          </cell>
          <cell r="B733" t="str">
            <v>FG,ST-AP6-Outdoor_NA,Packing ASSY,LOVN</v>
          </cell>
          <cell r="C733" t="str">
            <v>429A</v>
          </cell>
          <cell r="D733" t="str">
            <v>N14</v>
          </cell>
          <cell r="E733" t="str">
            <v/>
          </cell>
          <cell r="F733" t="str">
            <v>ZGFT</v>
          </cell>
          <cell r="G733" t="str">
            <v>OCS  96801</v>
          </cell>
          <cell r="H733">
            <v>0</v>
          </cell>
          <cell r="I733">
            <v>1000</v>
          </cell>
          <cell r="J733">
            <v>71163.600000000006</v>
          </cell>
          <cell r="K733">
            <v>67687.839999999997</v>
          </cell>
          <cell r="L733">
            <v>66938.75</v>
          </cell>
          <cell r="M733">
            <v>0</v>
          </cell>
          <cell r="N733">
            <v>11513.47</v>
          </cell>
          <cell r="O733">
            <v>172</v>
          </cell>
          <cell r="P733" t="str">
            <v/>
          </cell>
          <cell r="Q733" t="str">
            <v>96801</v>
          </cell>
          <cell r="R733" t="str">
            <v/>
          </cell>
          <cell r="S733" t="str">
            <v/>
          </cell>
          <cell r="T733" t="str">
            <v/>
          </cell>
          <cell r="U733" t="str">
            <v>7920</v>
          </cell>
          <cell r="V733" t="str">
            <v>ZGFT</v>
          </cell>
          <cell r="W733">
            <v>45748</v>
          </cell>
          <cell r="X733">
            <v>0.11</v>
          </cell>
          <cell r="Y733">
            <v>74.302012500000004</v>
          </cell>
        </row>
        <row r="734">
          <cell r="A734" t="str">
            <v>96801-003180A000</v>
          </cell>
          <cell r="B734" t="str">
            <v>FG,ST-AP6-Outdoor_NA,Packing ASSY,LOVN</v>
          </cell>
          <cell r="C734" t="str">
            <v>429B</v>
          </cell>
          <cell r="D734" t="str">
            <v>N14</v>
          </cell>
          <cell r="E734" t="str">
            <v/>
          </cell>
          <cell r="F734" t="str">
            <v>ZGFT</v>
          </cell>
          <cell r="G734" t="str">
            <v>OCS  96801</v>
          </cell>
          <cell r="H734">
            <v>0</v>
          </cell>
          <cell r="I734">
            <v>1000</v>
          </cell>
          <cell r="J734">
            <v>68076.28</v>
          </cell>
          <cell r="K734">
            <v>69454.240000000005</v>
          </cell>
          <cell r="L734">
            <v>68467.009999999995</v>
          </cell>
          <cell r="M734">
            <v>0</v>
          </cell>
          <cell r="N734">
            <v>0</v>
          </cell>
          <cell r="O734">
            <v>0</v>
          </cell>
          <cell r="P734" t="str">
            <v/>
          </cell>
          <cell r="Q734" t="str">
            <v>96801</v>
          </cell>
          <cell r="R734" t="str">
            <v/>
          </cell>
          <cell r="S734" t="str">
            <v/>
          </cell>
          <cell r="T734" t="str">
            <v/>
          </cell>
          <cell r="U734" t="str">
            <v>7920</v>
          </cell>
          <cell r="V734" t="str">
            <v>ZGFT</v>
          </cell>
          <cell r="W734">
            <v>45748</v>
          </cell>
          <cell r="X734">
            <v>0.11</v>
          </cell>
          <cell r="Y734">
            <v>75.998381099999989</v>
          </cell>
        </row>
        <row r="735">
          <cell r="A735" t="str">
            <v>96801-003190A000</v>
          </cell>
          <cell r="B735" t="str">
            <v>FG,CS-WPX8326v7_NA,Packing ASSY China</v>
          </cell>
          <cell r="C735" t="str">
            <v>429A</v>
          </cell>
          <cell r="D735" t="str">
            <v>N14</v>
          </cell>
          <cell r="E735" t="str">
            <v/>
          </cell>
          <cell r="F735" t="str">
            <v>ZGFT</v>
          </cell>
          <cell r="G735" t="str">
            <v>OCS  96801</v>
          </cell>
          <cell r="H735">
            <v>0</v>
          </cell>
          <cell r="I735">
            <v>1000</v>
          </cell>
          <cell r="J735">
            <v>58802</v>
          </cell>
          <cell r="K735">
            <v>62798.22</v>
          </cell>
          <cell r="L735">
            <v>62120.21</v>
          </cell>
          <cell r="M735">
            <v>0</v>
          </cell>
          <cell r="N735">
            <v>621.20000000000005</v>
          </cell>
          <cell r="O735">
            <v>10</v>
          </cell>
          <cell r="P735" t="str">
            <v/>
          </cell>
          <cell r="Q735" t="str">
            <v>96801</v>
          </cell>
          <cell r="R735" t="str">
            <v/>
          </cell>
          <cell r="S735" t="str">
            <v/>
          </cell>
          <cell r="T735" t="str">
            <v/>
          </cell>
          <cell r="U735" t="str">
            <v>7920</v>
          </cell>
          <cell r="V735" t="str">
            <v>ZGFT</v>
          </cell>
          <cell r="W735">
            <v>45748</v>
          </cell>
          <cell r="X735">
            <v>0.11</v>
          </cell>
          <cell r="Y735">
            <v>68.953433100000012</v>
          </cell>
        </row>
        <row r="736">
          <cell r="A736" t="str">
            <v>96801-003190A000</v>
          </cell>
          <cell r="B736" t="str">
            <v>FG,CS-WPX8326v7_NA,Packing ASSY China</v>
          </cell>
          <cell r="C736" t="str">
            <v>429B</v>
          </cell>
          <cell r="D736" t="str">
            <v>N14</v>
          </cell>
          <cell r="E736" t="str">
            <v/>
          </cell>
          <cell r="F736" t="str">
            <v>ZGFT</v>
          </cell>
          <cell r="G736" t="str">
            <v>OCS  96801</v>
          </cell>
          <cell r="H736">
            <v>0</v>
          </cell>
          <cell r="I736">
            <v>1000</v>
          </cell>
          <cell r="J736">
            <v>61501.05</v>
          </cell>
          <cell r="K736">
            <v>63060.81</v>
          </cell>
          <cell r="L736">
            <v>61252.21</v>
          </cell>
          <cell r="M736">
            <v>0</v>
          </cell>
          <cell r="N736">
            <v>0</v>
          </cell>
          <cell r="O736">
            <v>0</v>
          </cell>
          <cell r="P736" t="str">
            <v/>
          </cell>
          <cell r="Q736" t="str">
            <v>96801</v>
          </cell>
          <cell r="R736" t="str">
            <v/>
          </cell>
          <cell r="S736" t="str">
            <v/>
          </cell>
          <cell r="T736" t="str">
            <v/>
          </cell>
          <cell r="U736" t="str">
            <v>7920</v>
          </cell>
          <cell r="V736" t="str">
            <v>ZGFT</v>
          </cell>
          <cell r="W736">
            <v>45748</v>
          </cell>
          <cell r="X736">
            <v>0.11</v>
          </cell>
          <cell r="Y736">
            <v>67.989953100000008</v>
          </cell>
        </row>
        <row r="737">
          <cell r="A737" t="str">
            <v>96801-003210A000</v>
          </cell>
          <cell r="B737" t="str">
            <v>FG,WPUBUK-Pro_NA,Packing US (U7-Outdoor)</v>
          </cell>
          <cell r="C737" t="str">
            <v>429A</v>
          </cell>
          <cell r="D737" t="str">
            <v>N10</v>
          </cell>
          <cell r="E737" t="str">
            <v/>
          </cell>
          <cell r="F737" t="str">
            <v>ZGFT</v>
          </cell>
          <cell r="G737" t="str">
            <v>OCS  96801</v>
          </cell>
          <cell r="H737">
            <v>0</v>
          </cell>
          <cell r="I737">
            <v>1000</v>
          </cell>
          <cell r="J737">
            <v>90275.01</v>
          </cell>
          <cell r="K737">
            <v>66446.100000000006</v>
          </cell>
          <cell r="L737">
            <v>66648.759999999995</v>
          </cell>
          <cell r="M737">
            <v>0</v>
          </cell>
          <cell r="N737">
            <v>27259.34</v>
          </cell>
          <cell r="O737">
            <v>409</v>
          </cell>
          <cell r="P737" t="str">
            <v/>
          </cell>
          <cell r="Q737" t="str">
            <v>96801</v>
          </cell>
          <cell r="R737" t="str">
            <v/>
          </cell>
          <cell r="S737" t="str">
            <v/>
          </cell>
          <cell r="T737" t="str">
            <v/>
          </cell>
          <cell r="U737" t="str">
            <v>7920</v>
          </cell>
          <cell r="V737" t="str">
            <v>ZGFT</v>
          </cell>
          <cell r="W737">
            <v>45748</v>
          </cell>
          <cell r="X737">
            <v>0.11</v>
          </cell>
          <cell r="Y737">
            <v>73.980123599999999</v>
          </cell>
        </row>
        <row r="738">
          <cell r="A738" t="str">
            <v>96801-003210A000</v>
          </cell>
          <cell r="B738" t="str">
            <v>FG,WPUBUK-Pro_NA,Packing US (U7-Outdoor)</v>
          </cell>
          <cell r="C738" t="str">
            <v>429B</v>
          </cell>
          <cell r="D738" t="str">
            <v>N10</v>
          </cell>
          <cell r="E738" t="str">
            <v/>
          </cell>
          <cell r="F738" t="str">
            <v>ZGFT</v>
          </cell>
          <cell r="G738" t="str">
            <v>OCS  96801</v>
          </cell>
          <cell r="H738">
            <v>0</v>
          </cell>
          <cell r="I738">
            <v>1000</v>
          </cell>
          <cell r="J738">
            <v>69190.58</v>
          </cell>
          <cell r="K738">
            <v>66154.490000000005</v>
          </cell>
          <cell r="L738">
            <v>67034.36</v>
          </cell>
          <cell r="M738">
            <v>0</v>
          </cell>
          <cell r="N738">
            <v>0</v>
          </cell>
          <cell r="O738">
            <v>0</v>
          </cell>
          <cell r="P738" t="str">
            <v/>
          </cell>
          <cell r="Q738" t="str">
            <v>96801</v>
          </cell>
          <cell r="R738" t="str">
            <v/>
          </cell>
          <cell r="S738" t="str">
            <v/>
          </cell>
          <cell r="T738" t="str">
            <v/>
          </cell>
          <cell r="U738" t="str">
            <v>7920</v>
          </cell>
          <cell r="V738" t="str">
            <v>ZGFT</v>
          </cell>
          <cell r="W738">
            <v>45748</v>
          </cell>
          <cell r="X738">
            <v>0.11</v>
          </cell>
          <cell r="Y738">
            <v>74.408139600000013</v>
          </cell>
        </row>
        <row r="739">
          <cell r="A739" t="str">
            <v>96801-003220A000</v>
          </cell>
          <cell r="B739" t="str">
            <v>FG,WPUBUK-Pro_NA,Packing FCC (WW) (U7</v>
          </cell>
          <cell r="C739" t="str">
            <v>429A</v>
          </cell>
          <cell r="D739" t="str">
            <v>N10</v>
          </cell>
          <cell r="E739" t="str">
            <v/>
          </cell>
          <cell r="F739" t="str">
            <v>ZGFT</v>
          </cell>
          <cell r="G739" t="str">
            <v>OCS  96801</v>
          </cell>
          <cell r="H739">
            <v>0</v>
          </cell>
          <cell r="I739">
            <v>1000</v>
          </cell>
          <cell r="J739">
            <v>80069.350000000006</v>
          </cell>
          <cell r="K739">
            <v>67822.850000000006</v>
          </cell>
          <cell r="L739">
            <v>66691.289999999994</v>
          </cell>
          <cell r="M739">
            <v>0</v>
          </cell>
          <cell r="N739">
            <v>8203.0300000000007</v>
          </cell>
          <cell r="O739">
            <v>123</v>
          </cell>
          <cell r="P739" t="str">
            <v/>
          </cell>
          <cell r="Q739" t="str">
            <v>96801</v>
          </cell>
          <cell r="R739" t="str">
            <v/>
          </cell>
          <cell r="S739" t="str">
            <v/>
          </cell>
          <cell r="T739" t="str">
            <v/>
          </cell>
          <cell r="U739" t="str">
            <v>7920</v>
          </cell>
          <cell r="V739" t="str">
            <v>ZGFT</v>
          </cell>
          <cell r="W739">
            <v>45748</v>
          </cell>
          <cell r="X739">
            <v>0.11</v>
          </cell>
          <cell r="Y739">
            <v>74.027331900000007</v>
          </cell>
        </row>
        <row r="740">
          <cell r="A740" t="str">
            <v>96801-003220A000</v>
          </cell>
          <cell r="B740" t="str">
            <v>FG,WPUBUK-Pro_NA,Packing FCC (WW) (U7</v>
          </cell>
          <cell r="C740" t="str">
            <v>429B</v>
          </cell>
          <cell r="D740" t="str">
            <v>N10</v>
          </cell>
          <cell r="E740" t="str">
            <v/>
          </cell>
          <cell r="F740" t="str">
            <v>ZGFT</v>
          </cell>
          <cell r="G740" t="str">
            <v>OCS  96801</v>
          </cell>
          <cell r="H740">
            <v>0</v>
          </cell>
          <cell r="I740">
            <v>1000</v>
          </cell>
          <cell r="J740">
            <v>75010.149999999994</v>
          </cell>
          <cell r="K740">
            <v>67025.289999999994</v>
          </cell>
          <cell r="L740">
            <v>67905.16</v>
          </cell>
          <cell r="M740">
            <v>0</v>
          </cell>
          <cell r="N740">
            <v>0</v>
          </cell>
          <cell r="O740">
            <v>0</v>
          </cell>
          <cell r="P740" t="str">
            <v/>
          </cell>
          <cell r="Q740" t="str">
            <v>96801</v>
          </cell>
          <cell r="R740" t="str">
            <v/>
          </cell>
          <cell r="S740" t="str">
            <v/>
          </cell>
          <cell r="T740" t="str">
            <v/>
          </cell>
          <cell r="U740" t="str">
            <v>7920</v>
          </cell>
          <cell r="V740" t="str">
            <v>ZGFT</v>
          </cell>
          <cell r="W740">
            <v>45748</v>
          </cell>
          <cell r="X740">
            <v>0.11</v>
          </cell>
          <cell r="Y740">
            <v>75.374727600000014</v>
          </cell>
        </row>
        <row r="741">
          <cell r="A741" t="str">
            <v>96801-003230A000</v>
          </cell>
          <cell r="B741" t="str">
            <v>FG,WPUBU7-Pro-Max_NA,Packing ASSY FCC</v>
          </cell>
          <cell r="C741" t="str">
            <v>429A</v>
          </cell>
          <cell r="D741" t="str">
            <v>N10</v>
          </cell>
          <cell r="E741" t="str">
            <v/>
          </cell>
          <cell r="F741" t="str">
            <v>ZGFT</v>
          </cell>
          <cell r="G741" t="str">
            <v>OCS  96801</v>
          </cell>
          <cell r="H741">
            <v>0</v>
          </cell>
          <cell r="I741">
            <v>1000</v>
          </cell>
          <cell r="J741">
            <v>97744.41</v>
          </cell>
          <cell r="K741">
            <v>90103.86</v>
          </cell>
          <cell r="L741">
            <v>88313.05</v>
          </cell>
          <cell r="M741">
            <v>0</v>
          </cell>
          <cell r="N741">
            <v>24639.34</v>
          </cell>
          <cell r="O741">
            <v>279</v>
          </cell>
          <cell r="P741" t="str">
            <v/>
          </cell>
          <cell r="Q741" t="str">
            <v>96801</v>
          </cell>
          <cell r="R741" t="str">
            <v/>
          </cell>
          <cell r="S741" t="str">
            <v/>
          </cell>
          <cell r="T741" t="str">
            <v/>
          </cell>
          <cell r="U741" t="str">
            <v>7920</v>
          </cell>
          <cell r="V741" t="str">
            <v>ZGFT</v>
          </cell>
          <cell r="W741">
            <v>45748</v>
          </cell>
          <cell r="X741">
            <v>0.11</v>
          </cell>
          <cell r="Y741">
            <v>98.027485500000012</v>
          </cell>
        </row>
        <row r="742">
          <cell r="A742" t="str">
            <v>96801-003230A000</v>
          </cell>
          <cell r="B742" t="str">
            <v>FG,WPUBU7-Pro-Max_NA,Packing ASSY FCC</v>
          </cell>
          <cell r="C742" t="str">
            <v>429B</v>
          </cell>
          <cell r="D742" t="str">
            <v>N10</v>
          </cell>
          <cell r="E742" t="str">
            <v/>
          </cell>
          <cell r="F742" t="str">
            <v>ZGFT</v>
          </cell>
          <cell r="G742" t="str">
            <v>OCS  96801</v>
          </cell>
          <cell r="H742">
            <v>0</v>
          </cell>
          <cell r="I742">
            <v>1000</v>
          </cell>
          <cell r="J742">
            <v>93153.16</v>
          </cell>
          <cell r="K742">
            <v>87670.57</v>
          </cell>
          <cell r="L742">
            <v>88643.44</v>
          </cell>
          <cell r="M742">
            <v>0</v>
          </cell>
          <cell r="N742">
            <v>0</v>
          </cell>
          <cell r="O742">
            <v>0</v>
          </cell>
          <cell r="P742" t="str">
            <v/>
          </cell>
          <cell r="Q742" t="str">
            <v>96801</v>
          </cell>
          <cell r="R742" t="str">
            <v/>
          </cell>
          <cell r="S742" t="str">
            <v/>
          </cell>
          <cell r="T742" t="str">
            <v/>
          </cell>
          <cell r="U742" t="str">
            <v>7920</v>
          </cell>
          <cell r="V742" t="str">
            <v>ZGFT</v>
          </cell>
          <cell r="W742">
            <v>45748</v>
          </cell>
          <cell r="X742">
            <v>0.11</v>
          </cell>
          <cell r="Y742">
            <v>98.3942184</v>
          </cell>
        </row>
        <row r="743">
          <cell r="A743" t="str">
            <v>96801-003240A000</v>
          </cell>
          <cell r="B743" t="str">
            <v>FG,WPUBU7-Pro-Max_NA,Packing ASSY US (U7</v>
          </cell>
          <cell r="C743" t="str">
            <v>429A</v>
          </cell>
          <cell r="D743" t="str">
            <v>N10</v>
          </cell>
          <cell r="E743" t="str">
            <v/>
          </cell>
          <cell r="F743" t="str">
            <v>ZGFT</v>
          </cell>
          <cell r="G743" t="str">
            <v>OCS  96801</v>
          </cell>
          <cell r="H743">
            <v>0</v>
          </cell>
          <cell r="I743">
            <v>1000</v>
          </cell>
          <cell r="J743">
            <v>97841.25</v>
          </cell>
          <cell r="K743">
            <v>90063.360000000001</v>
          </cell>
          <cell r="L743">
            <v>88299.5</v>
          </cell>
          <cell r="M743">
            <v>0</v>
          </cell>
          <cell r="N743">
            <v>26048.36</v>
          </cell>
          <cell r="O743">
            <v>295</v>
          </cell>
          <cell r="P743" t="str">
            <v/>
          </cell>
          <cell r="Q743" t="str">
            <v>96801</v>
          </cell>
          <cell r="R743" t="str">
            <v/>
          </cell>
          <cell r="S743" t="str">
            <v/>
          </cell>
          <cell r="T743" t="str">
            <v/>
          </cell>
          <cell r="U743" t="str">
            <v>7920</v>
          </cell>
          <cell r="V743" t="str">
            <v>ZGFT</v>
          </cell>
          <cell r="W743">
            <v>45748</v>
          </cell>
          <cell r="X743">
            <v>0.11</v>
          </cell>
          <cell r="Y743">
            <v>98.012445</v>
          </cell>
        </row>
        <row r="744">
          <cell r="A744" t="str">
            <v>96801-003240A000</v>
          </cell>
          <cell r="B744" t="str">
            <v>FG,WPUBU7-Pro-Max_NA,Packing ASSY US (U7</v>
          </cell>
          <cell r="C744" t="str">
            <v>429B</v>
          </cell>
          <cell r="D744" t="str">
            <v>N10</v>
          </cell>
          <cell r="E744" t="str">
            <v/>
          </cell>
          <cell r="F744" t="str">
            <v>ZGFT</v>
          </cell>
          <cell r="G744" t="str">
            <v>OCS  96801</v>
          </cell>
          <cell r="H744">
            <v>0</v>
          </cell>
          <cell r="I744">
            <v>1000</v>
          </cell>
          <cell r="J744">
            <v>92355.22</v>
          </cell>
          <cell r="K744">
            <v>87665.41</v>
          </cell>
          <cell r="L744">
            <v>88588.7</v>
          </cell>
          <cell r="M744">
            <v>0</v>
          </cell>
          <cell r="N744">
            <v>0</v>
          </cell>
          <cell r="O744">
            <v>0</v>
          </cell>
          <cell r="P744" t="str">
            <v/>
          </cell>
          <cell r="Q744" t="str">
            <v>96801</v>
          </cell>
          <cell r="R744" t="str">
            <v/>
          </cell>
          <cell r="S744" t="str">
            <v/>
          </cell>
          <cell r="T744" t="str">
            <v/>
          </cell>
          <cell r="U744" t="str">
            <v>7920</v>
          </cell>
          <cell r="V744" t="str">
            <v>ZGFT</v>
          </cell>
          <cell r="W744">
            <v>45748</v>
          </cell>
          <cell r="X744">
            <v>0.11</v>
          </cell>
          <cell r="Y744">
            <v>98.33345700000001</v>
          </cell>
        </row>
        <row r="745">
          <cell r="A745" t="str">
            <v>96801-003250A000</v>
          </cell>
          <cell r="B745" t="str">
            <v>FG,WPUBUX_NA,Packing (UX) UK,600-05849</v>
          </cell>
          <cell r="C745" t="str">
            <v>429A</v>
          </cell>
          <cell r="D745" t="str">
            <v>N10</v>
          </cell>
          <cell r="E745" t="str">
            <v/>
          </cell>
          <cell r="F745" t="str">
            <v>ZGFT</v>
          </cell>
          <cell r="G745" t="str">
            <v>OCS  96801</v>
          </cell>
          <cell r="H745">
            <v>0</v>
          </cell>
          <cell r="I745">
            <v>1000</v>
          </cell>
          <cell r="J745">
            <v>0</v>
          </cell>
          <cell r="K745">
            <v>60670.54</v>
          </cell>
          <cell r="L745">
            <v>61074.12</v>
          </cell>
          <cell r="M745">
            <v>0</v>
          </cell>
          <cell r="N745">
            <v>0</v>
          </cell>
          <cell r="O745">
            <v>0</v>
          </cell>
          <cell r="P745" t="str">
            <v/>
          </cell>
          <cell r="Q745" t="str">
            <v>96801</v>
          </cell>
          <cell r="R745" t="str">
            <v/>
          </cell>
          <cell r="S745" t="str">
            <v/>
          </cell>
          <cell r="T745" t="str">
            <v/>
          </cell>
          <cell r="U745" t="str">
            <v>7920</v>
          </cell>
          <cell r="V745" t="str">
            <v>ZGFT</v>
          </cell>
          <cell r="W745">
            <v>45748</v>
          </cell>
          <cell r="X745">
            <v>0.11</v>
          </cell>
          <cell r="Y745">
            <v>67.792273200000011</v>
          </cell>
        </row>
        <row r="746">
          <cell r="A746" t="str">
            <v>96801-003260A000</v>
          </cell>
          <cell r="B746" t="str">
            <v>FG,WPUBU6-Mesh-Pro_NA,Packing ASSY US</v>
          </cell>
          <cell r="C746" t="str">
            <v>429A</v>
          </cell>
          <cell r="D746" t="str">
            <v>N10</v>
          </cell>
          <cell r="E746" t="str">
            <v/>
          </cell>
          <cell r="F746" t="str">
            <v>ZGFT</v>
          </cell>
          <cell r="G746" t="str">
            <v>OCS  96801</v>
          </cell>
          <cell r="H746">
            <v>0</v>
          </cell>
          <cell r="I746">
            <v>1000</v>
          </cell>
          <cell r="J746">
            <v>101374.27</v>
          </cell>
          <cell r="K746">
            <v>63685.01</v>
          </cell>
          <cell r="L746">
            <v>65623.44</v>
          </cell>
          <cell r="M746">
            <v>0</v>
          </cell>
          <cell r="N746">
            <v>8596.67</v>
          </cell>
          <cell r="O746">
            <v>131</v>
          </cell>
          <cell r="P746" t="str">
            <v/>
          </cell>
          <cell r="Q746" t="str">
            <v>96801</v>
          </cell>
          <cell r="R746" t="str">
            <v/>
          </cell>
          <cell r="S746" t="str">
            <v/>
          </cell>
          <cell r="T746" t="str">
            <v/>
          </cell>
          <cell r="U746" t="str">
            <v>7920</v>
          </cell>
          <cell r="V746" t="str">
            <v>ZGFT</v>
          </cell>
          <cell r="W746">
            <v>45748</v>
          </cell>
          <cell r="X746">
            <v>0.11</v>
          </cell>
          <cell r="Y746">
            <v>72.842018400000015</v>
          </cell>
        </row>
        <row r="747">
          <cell r="A747" t="str">
            <v>96801-003260A000</v>
          </cell>
          <cell r="B747" t="str">
            <v>FG,WPUBU6-Mesh-Pro_NA,Packing ASSY US</v>
          </cell>
          <cell r="C747" t="str">
            <v>429B</v>
          </cell>
          <cell r="D747" t="str">
            <v>N10</v>
          </cell>
          <cell r="E747" t="str">
            <v/>
          </cell>
          <cell r="F747" t="str">
            <v>ZGFT</v>
          </cell>
          <cell r="G747" t="str">
            <v>OCS  96801</v>
          </cell>
          <cell r="H747">
            <v>0</v>
          </cell>
          <cell r="I747">
            <v>1000</v>
          </cell>
          <cell r="J747">
            <v>67186</v>
          </cell>
          <cell r="K747">
            <v>64883.57</v>
          </cell>
          <cell r="L747">
            <v>66156.09</v>
          </cell>
          <cell r="M747">
            <v>0</v>
          </cell>
          <cell r="N747">
            <v>0</v>
          </cell>
          <cell r="O747">
            <v>0</v>
          </cell>
          <cell r="P747" t="str">
            <v/>
          </cell>
          <cell r="Q747" t="str">
            <v>96801</v>
          </cell>
          <cell r="R747" t="str">
            <v/>
          </cell>
          <cell r="S747" t="str">
            <v/>
          </cell>
          <cell r="T747" t="str">
            <v/>
          </cell>
          <cell r="U747" t="str">
            <v>7920</v>
          </cell>
          <cell r="V747" t="str">
            <v>ZGFT</v>
          </cell>
          <cell r="W747">
            <v>45748</v>
          </cell>
          <cell r="X747">
            <v>0.11</v>
          </cell>
          <cell r="Y747">
            <v>73.433259899999996</v>
          </cell>
        </row>
        <row r="748">
          <cell r="A748" t="str">
            <v>96801-003270A000</v>
          </cell>
          <cell r="B748" t="str">
            <v>FG,WPUBU6-Mesh-Pro_NA,Packing ASSY EU</v>
          </cell>
          <cell r="C748" t="str">
            <v>429A</v>
          </cell>
          <cell r="D748" t="str">
            <v>N10</v>
          </cell>
          <cell r="E748" t="str">
            <v/>
          </cell>
          <cell r="F748" t="str">
            <v>ZGFT</v>
          </cell>
          <cell r="G748" t="str">
            <v>OCS  96801</v>
          </cell>
          <cell r="H748">
            <v>0</v>
          </cell>
          <cell r="I748">
            <v>1000</v>
          </cell>
          <cell r="J748">
            <v>69450.539999999994</v>
          </cell>
          <cell r="K748">
            <v>65463.45</v>
          </cell>
          <cell r="L748">
            <v>65629.17</v>
          </cell>
          <cell r="M748">
            <v>0</v>
          </cell>
          <cell r="N748">
            <v>2428.2800000000002</v>
          </cell>
          <cell r="O748">
            <v>37</v>
          </cell>
          <cell r="P748" t="str">
            <v/>
          </cell>
          <cell r="Q748" t="str">
            <v>96801</v>
          </cell>
          <cell r="R748" t="str">
            <v/>
          </cell>
          <cell r="S748" t="str">
            <v/>
          </cell>
          <cell r="T748" t="str">
            <v/>
          </cell>
          <cell r="U748" t="str">
            <v>7920</v>
          </cell>
          <cell r="V748" t="str">
            <v>ZGFT</v>
          </cell>
          <cell r="W748">
            <v>45748</v>
          </cell>
          <cell r="X748">
            <v>0.11</v>
          </cell>
          <cell r="Y748">
            <v>72.848378700000012</v>
          </cell>
        </row>
        <row r="749">
          <cell r="A749" t="str">
            <v>96801-003270A000</v>
          </cell>
          <cell r="B749" t="str">
            <v>FG,WPUBU6-Mesh-Pro_NA,Packing ASSY EU</v>
          </cell>
          <cell r="C749" t="str">
            <v>429B</v>
          </cell>
          <cell r="D749" t="str">
            <v>N10</v>
          </cell>
          <cell r="E749" t="str">
            <v/>
          </cell>
          <cell r="F749" t="str">
            <v>ZGFT</v>
          </cell>
          <cell r="G749" t="str">
            <v>OCS  96801</v>
          </cell>
          <cell r="H749">
            <v>0</v>
          </cell>
          <cell r="I749">
            <v>1000</v>
          </cell>
          <cell r="J749">
            <v>67331.070000000007</v>
          </cell>
          <cell r="K749">
            <v>64889.3</v>
          </cell>
          <cell r="L749">
            <v>66161.820000000007</v>
          </cell>
          <cell r="M749">
            <v>0</v>
          </cell>
          <cell r="N749">
            <v>0</v>
          </cell>
          <cell r="O749">
            <v>0</v>
          </cell>
          <cell r="P749" t="str">
            <v/>
          </cell>
          <cell r="Q749" t="str">
            <v>96801</v>
          </cell>
          <cell r="R749" t="str">
            <v/>
          </cell>
          <cell r="S749" t="str">
            <v/>
          </cell>
          <cell r="T749" t="str">
            <v/>
          </cell>
          <cell r="U749" t="str">
            <v>7920</v>
          </cell>
          <cell r="V749" t="str">
            <v>ZGFT</v>
          </cell>
          <cell r="W749">
            <v>45748</v>
          </cell>
          <cell r="X749">
            <v>0.11</v>
          </cell>
          <cell r="Y749">
            <v>73.439620200000007</v>
          </cell>
        </row>
        <row r="750">
          <cell r="A750" t="str">
            <v>96801-003290A000</v>
          </cell>
          <cell r="B750" t="str">
            <v>FG,WPUBUDB_NA,Packing ASSY US UDB,RoHS2</v>
          </cell>
          <cell r="C750" t="str">
            <v>429A</v>
          </cell>
          <cell r="D750" t="str">
            <v>N10</v>
          </cell>
          <cell r="E750" t="str">
            <v/>
          </cell>
          <cell r="F750" t="str">
            <v>ZGFT</v>
          </cell>
          <cell r="G750" t="str">
            <v>OCS  96801</v>
          </cell>
          <cell r="H750">
            <v>0</v>
          </cell>
          <cell r="I750">
            <v>1000</v>
          </cell>
          <cell r="J750">
            <v>0</v>
          </cell>
          <cell r="K750">
            <v>34968.17</v>
          </cell>
          <cell r="L750">
            <v>37220.129999999997</v>
          </cell>
          <cell r="M750">
            <v>0</v>
          </cell>
          <cell r="N750">
            <v>0</v>
          </cell>
          <cell r="O750">
            <v>0</v>
          </cell>
          <cell r="P750" t="str">
            <v/>
          </cell>
          <cell r="Q750" t="str">
            <v>96801</v>
          </cell>
          <cell r="R750" t="str">
            <v/>
          </cell>
          <cell r="S750" t="str">
            <v/>
          </cell>
          <cell r="T750" t="str">
            <v/>
          </cell>
          <cell r="U750" t="str">
            <v>7920</v>
          </cell>
          <cell r="V750" t="str">
            <v>ZGFT</v>
          </cell>
          <cell r="W750">
            <v>45748</v>
          </cell>
          <cell r="X750">
            <v>0.11</v>
          </cell>
          <cell r="Y750">
            <v>41.314344300000002</v>
          </cell>
        </row>
        <row r="751">
          <cell r="A751" t="str">
            <v>96801-003290A000</v>
          </cell>
          <cell r="B751" t="str">
            <v>FG,WPUBUDB_NA,Packing ASSY US UDB,RoHS2</v>
          </cell>
          <cell r="C751" t="str">
            <v>429B</v>
          </cell>
          <cell r="D751" t="str">
            <v>N10</v>
          </cell>
          <cell r="E751" t="str">
            <v/>
          </cell>
          <cell r="F751" t="str">
            <v>ZGFT</v>
          </cell>
          <cell r="G751" t="str">
            <v>OCS  96801</v>
          </cell>
          <cell r="H751">
            <v>0</v>
          </cell>
          <cell r="I751">
            <v>1000</v>
          </cell>
          <cell r="J751">
            <v>0</v>
          </cell>
          <cell r="K751">
            <v>31004.560000000001</v>
          </cell>
          <cell r="L751">
            <v>32230.78</v>
          </cell>
          <cell r="M751">
            <v>0</v>
          </cell>
          <cell r="N751">
            <v>0</v>
          </cell>
          <cell r="O751">
            <v>0</v>
          </cell>
          <cell r="P751" t="str">
            <v/>
          </cell>
          <cell r="Q751" t="str">
            <v>96801</v>
          </cell>
          <cell r="R751" t="str">
            <v/>
          </cell>
          <cell r="S751" t="str">
            <v/>
          </cell>
          <cell r="T751" t="str">
            <v/>
          </cell>
          <cell r="U751" t="str">
            <v>7920</v>
          </cell>
          <cell r="V751" t="str">
            <v>ZGFT</v>
          </cell>
          <cell r="W751">
            <v>45748</v>
          </cell>
          <cell r="X751">
            <v>0.11</v>
          </cell>
          <cell r="Y751">
            <v>35.776165800000001</v>
          </cell>
        </row>
        <row r="752">
          <cell r="A752" t="str">
            <v>96801-003300A000</v>
          </cell>
          <cell r="B752" t="str">
            <v>FG,WPUBUDB_NA,Packing ASSY FCC UDB,RoHS2</v>
          </cell>
          <cell r="C752" t="str">
            <v>429A</v>
          </cell>
          <cell r="D752" t="str">
            <v>N10</v>
          </cell>
          <cell r="E752" t="str">
            <v/>
          </cell>
          <cell r="F752" t="str">
            <v>ZGFT</v>
          </cell>
          <cell r="G752" t="str">
            <v>OCS  96801</v>
          </cell>
          <cell r="H752">
            <v>0</v>
          </cell>
          <cell r="I752">
            <v>1000</v>
          </cell>
          <cell r="J752">
            <v>0</v>
          </cell>
          <cell r="K752">
            <v>34968.49</v>
          </cell>
          <cell r="L752">
            <v>37220.449999999997</v>
          </cell>
          <cell r="M752">
            <v>0</v>
          </cell>
          <cell r="N752">
            <v>0</v>
          </cell>
          <cell r="O752">
            <v>0</v>
          </cell>
          <cell r="P752" t="str">
            <v/>
          </cell>
          <cell r="Q752" t="str">
            <v>96801</v>
          </cell>
          <cell r="R752" t="str">
            <v/>
          </cell>
          <cell r="S752" t="str">
            <v/>
          </cell>
          <cell r="T752" t="str">
            <v/>
          </cell>
          <cell r="U752" t="str">
            <v>7920</v>
          </cell>
          <cell r="V752" t="str">
            <v>ZGFT</v>
          </cell>
          <cell r="W752">
            <v>45748</v>
          </cell>
          <cell r="X752">
            <v>0.11</v>
          </cell>
          <cell r="Y752">
            <v>41.314699500000003</v>
          </cell>
        </row>
        <row r="753">
          <cell r="A753" t="str">
            <v>96801-003300A000</v>
          </cell>
          <cell r="B753" t="str">
            <v>FG,WPUBUDB_NA,Packing ASSY FCC UDB,RoHS2</v>
          </cell>
          <cell r="C753" t="str">
            <v>429B</v>
          </cell>
          <cell r="D753" t="str">
            <v>N10</v>
          </cell>
          <cell r="E753" t="str">
            <v/>
          </cell>
          <cell r="F753" t="str">
            <v>ZGFT</v>
          </cell>
          <cell r="G753" t="str">
            <v>OCS  96801</v>
          </cell>
          <cell r="H753">
            <v>0</v>
          </cell>
          <cell r="I753">
            <v>1000</v>
          </cell>
          <cell r="J753">
            <v>0</v>
          </cell>
          <cell r="K753">
            <v>35838.94</v>
          </cell>
          <cell r="L753">
            <v>39141.43</v>
          </cell>
          <cell r="M753">
            <v>0</v>
          </cell>
          <cell r="N753">
            <v>0</v>
          </cell>
          <cell r="O753">
            <v>0</v>
          </cell>
          <cell r="P753" t="str">
            <v/>
          </cell>
          <cell r="Q753" t="str">
            <v>96801</v>
          </cell>
          <cell r="R753" t="str">
            <v/>
          </cell>
          <cell r="S753" t="str">
            <v/>
          </cell>
          <cell r="T753" t="str">
            <v/>
          </cell>
          <cell r="U753" t="str">
            <v>7920</v>
          </cell>
          <cell r="V753" t="str">
            <v>ZGFT</v>
          </cell>
          <cell r="W753">
            <v>45748</v>
          </cell>
          <cell r="X753">
            <v>0.11</v>
          </cell>
          <cell r="Y753">
            <v>43.446987300000004</v>
          </cell>
        </row>
        <row r="754">
          <cell r="A754" t="str">
            <v>96801-003310A000</v>
          </cell>
          <cell r="B754" t="str">
            <v>FG,WPUBUK-Ultra_NA,Packing ASSY,(UK</v>
          </cell>
          <cell r="C754" t="str">
            <v>429A</v>
          </cell>
          <cell r="D754" t="str">
            <v>N10</v>
          </cell>
          <cell r="E754" t="str">
            <v/>
          </cell>
          <cell r="F754" t="str">
            <v>ZGFT</v>
          </cell>
          <cell r="G754" t="str">
            <v>OCS  96801</v>
          </cell>
          <cell r="H754">
            <v>0</v>
          </cell>
          <cell r="I754">
            <v>1000</v>
          </cell>
          <cell r="J754">
            <v>0</v>
          </cell>
          <cell r="K754">
            <v>142020.47</v>
          </cell>
          <cell r="L754">
            <v>144641.18</v>
          </cell>
          <cell r="M754">
            <v>0</v>
          </cell>
          <cell r="N754">
            <v>0</v>
          </cell>
          <cell r="O754">
            <v>0</v>
          </cell>
          <cell r="P754" t="str">
            <v/>
          </cell>
          <cell r="Q754" t="str">
            <v>96801</v>
          </cell>
          <cell r="R754" t="str">
            <v/>
          </cell>
          <cell r="S754" t="str">
            <v/>
          </cell>
          <cell r="T754" t="str">
            <v/>
          </cell>
          <cell r="U754" t="str">
            <v>7920</v>
          </cell>
          <cell r="V754" t="str">
            <v>ZGFT</v>
          </cell>
          <cell r="W754">
            <v>45748</v>
          </cell>
          <cell r="X754">
            <v>0.11</v>
          </cell>
          <cell r="Y754">
            <v>160.5517098</v>
          </cell>
        </row>
        <row r="755">
          <cell r="A755" t="str">
            <v>96801-003310A000</v>
          </cell>
          <cell r="B755" t="str">
            <v>FG,WPUBUK-Ultra_NA,Packing ASSY,(UK</v>
          </cell>
          <cell r="C755" t="str">
            <v>429B</v>
          </cell>
          <cell r="D755" t="str">
            <v>N10</v>
          </cell>
          <cell r="E755" t="str">
            <v/>
          </cell>
          <cell r="F755" t="str">
            <v>ZGFT</v>
          </cell>
          <cell r="G755" t="str">
            <v>OCS  96801</v>
          </cell>
          <cell r="H755">
            <v>0</v>
          </cell>
          <cell r="I755">
            <v>1000</v>
          </cell>
          <cell r="J755">
            <v>0</v>
          </cell>
          <cell r="K755">
            <v>146117.68</v>
          </cell>
          <cell r="L755">
            <v>153650.18</v>
          </cell>
          <cell r="M755">
            <v>0</v>
          </cell>
          <cell r="N755">
            <v>0</v>
          </cell>
          <cell r="O755">
            <v>0</v>
          </cell>
          <cell r="P755" t="str">
            <v/>
          </cell>
          <cell r="Q755" t="str">
            <v>96801</v>
          </cell>
          <cell r="R755" t="str">
            <v/>
          </cell>
          <cell r="S755" t="str">
            <v/>
          </cell>
          <cell r="T755" t="str">
            <v/>
          </cell>
          <cell r="U755" t="str">
            <v>7920</v>
          </cell>
          <cell r="V755" t="str">
            <v>ZGFT</v>
          </cell>
          <cell r="W755">
            <v>45748</v>
          </cell>
          <cell r="X755">
            <v>0.11</v>
          </cell>
          <cell r="Y755">
            <v>170.55169980000002</v>
          </cell>
        </row>
        <row r="756">
          <cell r="A756" t="str">
            <v>96801-003320A000</v>
          </cell>
          <cell r="B756" t="str">
            <v>FG,WPUBUK-Ultra_NA,Packing ASSY,(UK</v>
          </cell>
          <cell r="C756" t="str">
            <v>429A</v>
          </cell>
          <cell r="D756" t="str">
            <v>N10</v>
          </cell>
          <cell r="E756" t="str">
            <v/>
          </cell>
          <cell r="F756" t="str">
            <v>ZGFT</v>
          </cell>
          <cell r="G756" t="str">
            <v>OCS  96801</v>
          </cell>
          <cell r="H756">
            <v>0</v>
          </cell>
          <cell r="I756">
            <v>1000</v>
          </cell>
          <cell r="J756">
            <v>0</v>
          </cell>
          <cell r="K756">
            <v>132243.41</v>
          </cell>
          <cell r="L756">
            <v>131015.61</v>
          </cell>
          <cell r="M756">
            <v>0</v>
          </cell>
          <cell r="N756">
            <v>0</v>
          </cell>
          <cell r="O756">
            <v>0</v>
          </cell>
          <cell r="P756" t="str">
            <v/>
          </cell>
          <cell r="Q756" t="str">
            <v>96801</v>
          </cell>
          <cell r="R756" t="str">
            <v/>
          </cell>
          <cell r="S756" t="str">
            <v/>
          </cell>
          <cell r="T756" t="str">
            <v/>
          </cell>
          <cell r="U756" t="str">
            <v>7920</v>
          </cell>
          <cell r="V756" t="str">
            <v>ZGFT</v>
          </cell>
          <cell r="W756">
            <v>45748</v>
          </cell>
          <cell r="X756">
            <v>0.11</v>
          </cell>
          <cell r="Y756">
            <v>145.42732710000001</v>
          </cell>
        </row>
        <row r="757">
          <cell r="A757" t="str">
            <v>96801-003330A000</v>
          </cell>
          <cell r="B757" t="str">
            <v>FG,WPUBUK-Ultra_NA,Packing ASSY,(UK</v>
          </cell>
          <cell r="C757" t="str">
            <v>429A</v>
          </cell>
          <cell r="D757" t="str">
            <v>N10</v>
          </cell>
          <cell r="E757" t="str">
            <v/>
          </cell>
          <cell r="F757" t="str">
            <v>ZGFT</v>
          </cell>
          <cell r="G757" t="str">
            <v>OCS  96801</v>
          </cell>
          <cell r="H757">
            <v>0</v>
          </cell>
          <cell r="I757">
            <v>1000</v>
          </cell>
          <cell r="J757">
            <v>0</v>
          </cell>
          <cell r="K757">
            <v>134402.99</v>
          </cell>
          <cell r="L757">
            <v>134292.44</v>
          </cell>
          <cell r="M757">
            <v>0</v>
          </cell>
          <cell r="N757">
            <v>0</v>
          </cell>
          <cell r="O757">
            <v>0</v>
          </cell>
          <cell r="P757" t="str">
            <v/>
          </cell>
          <cell r="Q757" t="str">
            <v>96801</v>
          </cell>
          <cell r="R757" t="str">
            <v/>
          </cell>
          <cell r="S757" t="str">
            <v/>
          </cell>
          <cell r="T757" t="str">
            <v/>
          </cell>
          <cell r="U757" t="str">
            <v>7920</v>
          </cell>
          <cell r="V757" t="str">
            <v>ZGFT</v>
          </cell>
          <cell r="W757">
            <v>45748</v>
          </cell>
          <cell r="X757">
            <v>0.11</v>
          </cell>
          <cell r="Y757">
            <v>149.06460840000003</v>
          </cell>
        </row>
        <row r="758">
          <cell r="A758" t="str">
            <v>96801-003340A000</v>
          </cell>
          <cell r="B758" t="str">
            <v>FG,WPUBUK-Ultra_NA,Packing ASSY,(UK</v>
          </cell>
          <cell r="C758" t="str">
            <v>429A</v>
          </cell>
          <cell r="D758" t="str">
            <v>N10</v>
          </cell>
          <cell r="E758" t="str">
            <v/>
          </cell>
          <cell r="F758" t="str">
            <v>ZGFT</v>
          </cell>
          <cell r="G758" t="str">
            <v>OCS  96801</v>
          </cell>
          <cell r="H758">
            <v>0</v>
          </cell>
          <cell r="I758">
            <v>1000</v>
          </cell>
          <cell r="J758">
            <v>0</v>
          </cell>
          <cell r="K758">
            <v>134808.81</v>
          </cell>
          <cell r="L758">
            <v>134294.10999999999</v>
          </cell>
          <cell r="M758">
            <v>0</v>
          </cell>
          <cell r="N758">
            <v>0</v>
          </cell>
          <cell r="O758">
            <v>0</v>
          </cell>
          <cell r="P758" t="str">
            <v/>
          </cell>
          <cell r="Q758" t="str">
            <v>96801</v>
          </cell>
          <cell r="R758" t="str">
            <v/>
          </cell>
          <cell r="S758" t="str">
            <v/>
          </cell>
          <cell r="T758" t="str">
            <v/>
          </cell>
          <cell r="U758" t="str">
            <v>7920</v>
          </cell>
          <cell r="V758" t="str">
            <v>ZGFT</v>
          </cell>
          <cell r="W758">
            <v>45748</v>
          </cell>
          <cell r="X758">
            <v>0.11</v>
          </cell>
          <cell r="Y758">
            <v>149.0664621</v>
          </cell>
        </row>
        <row r="759">
          <cell r="A759" t="str">
            <v>96801-003350A000</v>
          </cell>
          <cell r="B759" t="str">
            <v>FG,WPUBUK-Pro_NA,US Packing ASSY (U7</v>
          </cell>
          <cell r="C759" t="str">
            <v>429A</v>
          </cell>
          <cell r="D759" t="str">
            <v>N10</v>
          </cell>
          <cell r="E759" t="str">
            <v/>
          </cell>
          <cell r="F759" t="str">
            <v>ZGFT</v>
          </cell>
          <cell r="G759" t="str">
            <v>OCS  96801</v>
          </cell>
          <cell r="H759">
            <v>0</v>
          </cell>
          <cell r="I759">
            <v>1000</v>
          </cell>
          <cell r="J759">
            <v>71419.210000000006</v>
          </cell>
          <cell r="K759">
            <v>67519.44</v>
          </cell>
          <cell r="L759">
            <v>66585.98</v>
          </cell>
          <cell r="M759">
            <v>0</v>
          </cell>
          <cell r="N759">
            <v>202288.21</v>
          </cell>
          <cell r="O759">
            <v>3038</v>
          </cell>
          <cell r="P759" t="str">
            <v/>
          </cell>
          <cell r="Q759" t="str">
            <v>96801</v>
          </cell>
          <cell r="R759" t="str">
            <v/>
          </cell>
          <cell r="S759" t="str">
            <v/>
          </cell>
          <cell r="T759" t="str">
            <v/>
          </cell>
          <cell r="U759" t="str">
            <v>7920</v>
          </cell>
          <cell r="V759" t="str">
            <v>ZGFT</v>
          </cell>
          <cell r="W759">
            <v>45748</v>
          </cell>
          <cell r="X759">
            <v>0.11</v>
          </cell>
          <cell r="Y759">
            <v>73.910437799999997</v>
          </cell>
        </row>
        <row r="760">
          <cell r="A760" t="str">
            <v>96801-003350A000</v>
          </cell>
          <cell r="B760" t="str">
            <v>FG,WPUBUK-Pro_NA,US Packing ASSY (U7</v>
          </cell>
          <cell r="C760" t="str">
            <v>429B</v>
          </cell>
          <cell r="D760" t="str">
            <v>N10</v>
          </cell>
          <cell r="E760" t="str">
            <v/>
          </cell>
          <cell r="F760" t="str">
            <v>ZGFT</v>
          </cell>
          <cell r="G760" t="str">
            <v>OCS  96801</v>
          </cell>
          <cell r="H760">
            <v>0</v>
          </cell>
          <cell r="I760">
            <v>1000</v>
          </cell>
          <cell r="J760">
            <v>0</v>
          </cell>
          <cell r="K760">
            <v>66101.600000000006</v>
          </cell>
          <cell r="L760">
            <v>67177.11</v>
          </cell>
          <cell r="M760">
            <v>0</v>
          </cell>
          <cell r="N760">
            <v>0</v>
          </cell>
          <cell r="O760">
            <v>0</v>
          </cell>
          <cell r="P760" t="str">
            <v/>
          </cell>
          <cell r="Q760" t="str">
            <v>96801</v>
          </cell>
          <cell r="R760" t="str">
            <v/>
          </cell>
          <cell r="S760" t="str">
            <v/>
          </cell>
          <cell r="T760" t="str">
            <v/>
          </cell>
          <cell r="U760" t="str">
            <v>7920</v>
          </cell>
          <cell r="V760" t="str">
            <v>ZGFT</v>
          </cell>
          <cell r="W760">
            <v>45748</v>
          </cell>
          <cell r="X760">
            <v>0.11</v>
          </cell>
          <cell r="Y760">
            <v>74.566592100000008</v>
          </cell>
        </row>
        <row r="761">
          <cell r="A761" t="str">
            <v>96801-003360A000</v>
          </cell>
          <cell r="B761" t="str">
            <v>FG,WPUBUK-Pro_NA,FCC Packing ASSY (U7</v>
          </cell>
          <cell r="C761" t="str">
            <v>429A</v>
          </cell>
          <cell r="D761" t="str">
            <v>N10</v>
          </cell>
          <cell r="E761" t="str">
            <v/>
          </cell>
          <cell r="F761" t="str">
            <v>ZGFT</v>
          </cell>
          <cell r="G761" t="str">
            <v>OCS  96801</v>
          </cell>
          <cell r="H761">
            <v>0</v>
          </cell>
          <cell r="I761">
            <v>1000</v>
          </cell>
          <cell r="J761">
            <v>69191.149999999994</v>
          </cell>
          <cell r="K761">
            <v>67537.7</v>
          </cell>
          <cell r="L761">
            <v>66587.259999999995</v>
          </cell>
          <cell r="M761">
            <v>0</v>
          </cell>
          <cell r="N761">
            <v>51072.43</v>
          </cell>
          <cell r="O761">
            <v>767</v>
          </cell>
          <cell r="P761" t="str">
            <v/>
          </cell>
          <cell r="Q761" t="str">
            <v>96801</v>
          </cell>
          <cell r="R761" t="str">
            <v/>
          </cell>
          <cell r="S761" t="str">
            <v/>
          </cell>
          <cell r="T761" t="str">
            <v/>
          </cell>
          <cell r="U761" t="str">
            <v>7920</v>
          </cell>
          <cell r="V761" t="str">
            <v>ZGFT</v>
          </cell>
          <cell r="W761">
            <v>45748</v>
          </cell>
          <cell r="X761">
            <v>0.11</v>
          </cell>
          <cell r="Y761">
            <v>73.911858600000002</v>
          </cell>
        </row>
        <row r="762">
          <cell r="A762" t="str">
            <v>96801-003360A000</v>
          </cell>
          <cell r="B762" t="str">
            <v>FG,WPUBUK-Pro_NA,FCC Packing ASSY (U7</v>
          </cell>
          <cell r="C762" t="str">
            <v>429B</v>
          </cell>
          <cell r="D762" t="str">
            <v>N10</v>
          </cell>
          <cell r="E762" t="str">
            <v/>
          </cell>
          <cell r="F762" t="str">
            <v>ZGFT</v>
          </cell>
          <cell r="G762" t="str">
            <v>OCS  96801</v>
          </cell>
          <cell r="H762">
            <v>0</v>
          </cell>
          <cell r="I762">
            <v>1000</v>
          </cell>
          <cell r="J762">
            <v>0</v>
          </cell>
          <cell r="K762">
            <v>66112.61</v>
          </cell>
          <cell r="L762">
            <v>66985.119999999995</v>
          </cell>
          <cell r="M762">
            <v>0</v>
          </cell>
          <cell r="N762">
            <v>0</v>
          </cell>
          <cell r="O762">
            <v>0</v>
          </cell>
          <cell r="P762" t="str">
            <v/>
          </cell>
          <cell r="Q762" t="str">
            <v>96801</v>
          </cell>
          <cell r="R762" t="str">
            <v/>
          </cell>
          <cell r="S762" t="str">
            <v/>
          </cell>
          <cell r="T762" t="str">
            <v/>
          </cell>
          <cell r="U762" t="str">
            <v>7920</v>
          </cell>
          <cell r="V762" t="str">
            <v>ZGFT</v>
          </cell>
          <cell r="W762">
            <v>45748</v>
          </cell>
          <cell r="X762">
            <v>0.11</v>
          </cell>
          <cell r="Y762">
            <v>74.353483199999999</v>
          </cell>
        </row>
        <row r="763">
          <cell r="A763" t="str">
            <v>96801-003370A000</v>
          </cell>
          <cell r="B763" t="str">
            <v>FG,WPUBU7-Pro_NA,Packing ASSY,for New MB</v>
          </cell>
          <cell r="C763" t="str">
            <v>429A</v>
          </cell>
          <cell r="D763" t="str">
            <v>N10</v>
          </cell>
          <cell r="E763" t="str">
            <v/>
          </cell>
          <cell r="F763" t="str">
            <v>ZGFT</v>
          </cell>
          <cell r="G763" t="str">
            <v>OCS  96801</v>
          </cell>
          <cell r="H763">
            <v>0</v>
          </cell>
          <cell r="I763">
            <v>1000</v>
          </cell>
          <cell r="J763">
            <v>67203.47</v>
          </cell>
          <cell r="K763">
            <v>64344.98</v>
          </cell>
          <cell r="L763">
            <v>64375.71</v>
          </cell>
          <cell r="M763">
            <v>0</v>
          </cell>
          <cell r="N763">
            <v>0</v>
          </cell>
          <cell r="O763">
            <v>0</v>
          </cell>
          <cell r="P763" t="str">
            <v/>
          </cell>
          <cell r="Q763" t="str">
            <v>96801</v>
          </cell>
          <cell r="R763" t="str">
            <v/>
          </cell>
          <cell r="S763" t="str">
            <v/>
          </cell>
          <cell r="T763" t="str">
            <v/>
          </cell>
          <cell r="U763" t="str">
            <v>7920</v>
          </cell>
          <cell r="V763" t="str">
            <v>ZGFT</v>
          </cell>
          <cell r="W763">
            <v>45748</v>
          </cell>
          <cell r="X763">
            <v>0.11</v>
          </cell>
          <cell r="Y763">
            <v>71.457038100000005</v>
          </cell>
        </row>
        <row r="764">
          <cell r="A764" t="str">
            <v>96801-003370A000</v>
          </cell>
          <cell r="B764" t="str">
            <v>FG,WPUBU7-Pro_NA,Packing ASSY,for New MB</v>
          </cell>
          <cell r="C764" t="str">
            <v>429B</v>
          </cell>
          <cell r="D764" t="str">
            <v>N10</v>
          </cell>
          <cell r="E764" t="str">
            <v/>
          </cell>
          <cell r="F764" t="str">
            <v>ZGFT</v>
          </cell>
          <cell r="G764" t="str">
            <v>OCS  96801</v>
          </cell>
          <cell r="H764">
            <v>0</v>
          </cell>
          <cell r="I764">
            <v>1000</v>
          </cell>
          <cell r="J764">
            <v>67803.7</v>
          </cell>
          <cell r="K764">
            <v>63985.41</v>
          </cell>
          <cell r="L764">
            <v>64835.040000000001</v>
          </cell>
          <cell r="M764">
            <v>0</v>
          </cell>
          <cell r="N764">
            <v>0</v>
          </cell>
          <cell r="O764">
            <v>0</v>
          </cell>
          <cell r="P764" t="str">
            <v/>
          </cell>
          <cell r="Q764" t="str">
            <v>96801</v>
          </cell>
          <cell r="R764" t="str">
            <v/>
          </cell>
          <cell r="S764" t="str">
            <v/>
          </cell>
          <cell r="T764" t="str">
            <v/>
          </cell>
          <cell r="U764" t="str">
            <v>7920</v>
          </cell>
          <cell r="V764" t="str">
            <v>ZGFT</v>
          </cell>
          <cell r="W764">
            <v>45748</v>
          </cell>
          <cell r="X764">
            <v>0.11</v>
          </cell>
          <cell r="Y764">
            <v>71.966894400000015</v>
          </cell>
        </row>
        <row r="765">
          <cell r="A765" t="str">
            <v>96801-003390A000</v>
          </cell>
          <cell r="B765" t="str">
            <v>FG,WPUBUDB_NA,Packing ASSY US UDB,FG</v>
          </cell>
          <cell r="C765" t="str">
            <v>429A</v>
          </cell>
          <cell r="D765" t="str">
            <v>N10</v>
          </cell>
          <cell r="E765" t="str">
            <v/>
          </cell>
          <cell r="F765" t="str">
            <v>ZGFT</v>
          </cell>
          <cell r="G765" t="str">
            <v>OCS  96801</v>
          </cell>
          <cell r="H765">
            <v>0</v>
          </cell>
          <cell r="I765">
            <v>1000</v>
          </cell>
          <cell r="J765">
            <v>0</v>
          </cell>
          <cell r="K765">
            <v>35180.97</v>
          </cell>
          <cell r="L765">
            <v>37431.120000000003</v>
          </cell>
          <cell r="M765">
            <v>0</v>
          </cell>
          <cell r="N765">
            <v>0</v>
          </cell>
          <cell r="O765">
            <v>0</v>
          </cell>
          <cell r="P765" t="str">
            <v/>
          </cell>
          <cell r="Q765" t="str">
            <v>96801</v>
          </cell>
          <cell r="R765" t="str">
            <v/>
          </cell>
          <cell r="S765" t="str">
            <v/>
          </cell>
          <cell r="T765" t="str">
            <v/>
          </cell>
          <cell r="U765" t="str">
            <v>7920</v>
          </cell>
          <cell r="V765" t="str">
            <v>ZGFT</v>
          </cell>
          <cell r="W765">
            <v>45748</v>
          </cell>
          <cell r="X765">
            <v>0.11</v>
          </cell>
          <cell r="Y765">
            <v>41.548543200000005</v>
          </cell>
        </row>
        <row r="766">
          <cell r="A766" t="str">
            <v>96801-003390A000</v>
          </cell>
          <cell r="B766" t="str">
            <v>FG,WPUBUDB_NA,Packing ASSY US UDB,FG</v>
          </cell>
          <cell r="C766" t="str">
            <v>429B</v>
          </cell>
          <cell r="D766" t="str">
            <v>N10</v>
          </cell>
          <cell r="E766" t="str">
            <v/>
          </cell>
          <cell r="F766" t="str">
            <v>ZGFT</v>
          </cell>
          <cell r="G766" t="str">
            <v>OCS  96801</v>
          </cell>
          <cell r="H766">
            <v>0</v>
          </cell>
          <cell r="I766">
            <v>1000</v>
          </cell>
          <cell r="J766">
            <v>0</v>
          </cell>
          <cell r="K766">
            <v>36051.42</v>
          </cell>
          <cell r="L766">
            <v>39352.1</v>
          </cell>
          <cell r="M766">
            <v>0</v>
          </cell>
          <cell r="N766">
            <v>0</v>
          </cell>
          <cell r="O766">
            <v>0</v>
          </cell>
          <cell r="P766" t="str">
            <v/>
          </cell>
          <cell r="Q766" t="str">
            <v>96801</v>
          </cell>
          <cell r="R766" t="str">
            <v/>
          </cell>
          <cell r="S766" t="str">
            <v/>
          </cell>
          <cell r="T766" t="str">
            <v/>
          </cell>
          <cell r="U766" t="str">
            <v>7920</v>
          </cell>
          <cell r="V766" t="str">
            <v>ZGFT</v>
          </cell>
          <cell r="W766">
            <v>45748</v>
          </cell>
          <cell r="X766">
            <v>0.11</v>
          </cell>
          <cell r="Y766">
            <v>43.680831000000005</v>
          </cell>
        </row>
        <row r="767">
          <cell r="A767" t="str">
            <v>96801-003400A000</v>
          </cell>
          <cell r="B767" t="str">
            <v>FG,WPUBU7-Pro_NA,Packing ASSY FCC (U7</v>
          </cell>
          <cell r="C767" t="str">
            <v>429A</v>
          </cell>
          <cell r="D767" t="str">
            <v>N10</v>
          </cell>
          <cell r="E767" t="str">
            <v/>
          </cell>
          <cell r="F767" t="str">
            <v>ZGFT</v>
          </cell>
          <cell r="G767" t="str">
            <v>OCS  96801</v>
          </cell>
          <cell r="H767">
            <v>0</v>
          </cell>
          <cell r="I767">
            <v>1000</v>
          </cell>
          <cell r="J767">
            <v>62821.09</v>
          </cell>
          <cell r="K767">
            <v>63078.34</v>
          </cell>
          <cell r="L767">
            <v>62340.6</v>
          </cell>
          <cell r="M767">
            <v>0</v>
          </cell>
          <cell r="N767">
            <v>205723.94</v>
          </cell>
          <cell r="O767">
            <v>3300</v>
          </cell>
          <cell r="P767" t="str">
            <v/>
          </cell>
          <cell r="Q767" t="str">
            <v>96801</v>
          </cell>
          <cell r="R767" t="str">
            <v/>
          </cell>
          <cell r="S767" t="str">
            <v/>
          </cell>
          <cell r="T767" t="str">
            <v/>
          </cell>
          <cell r="U767" t="str">
            <v>7920</v>
          </cell>
          <cell r="V767" t="str">
            <v>ZGFT</v>
          </cell>
          <cell r="W767">
            <v>45748</v>
          </cell>
          <cell r="X767">
            <v>0.11</v>
          </cell>
          <cell r="Y767">
            <v>69.198066000000011</v>
          </cell>
        </row>
        <row r="768">
          <cell r="A768" t="str">
            <v>96801-003400A000</v>
          </cell>
          <cell r="B768" t="str">
            <v>FG,WPUBU7-Pro_NA,Packing ASSY FCC (U7</v>
          </cell>
          <cell r="C768" t="str">
            <v>429B</v>
          </cell>
          <cell r="D768" t="str">
            <v>N10</v>
          </cell>
          <cell r="E768" t="str">
            <v/>
          </cell>
          <cell r="F768" t="str">
            <v>ZGFT</v>
          </cell>
          <cell r="G768" t="str">
            <v>OCS  96801</v>
          </cell>
          <cell r="H768">
            <v>0</v>
          </cell>
          <cell r="I768">
            <v>1000</v>
          </cell>
          <cell r="J768">
            <v>0</v>
          </cell>
          <cell r="K768">
            <v>61992.07</v>
          </cell>
          <cell r="L768">
            <v>62842.3</v>
          </cell>
          <cell r="M768">
            <v>0</v>
          </cell>
          <cell r="N768">
            <v>0</v>
          </cell>
          <cell r="O768">
            <v>0</v>
          </cell>
          <cell r="P768" t="str">
            <v/>
          </cell>
          <cell r="Q768" t="str">
            <v>96801</v>
          </cell>
          <cell r="R768" t="str">
            <v/>
          </cell>
          <cell r="S768" t="str">
            <v/>
          </cell>
          <cell r="T768" t="str">
            <v/>
          </cell>
          <cell r="U768" t="str">
            <v>7920</v>
          </cell>
          <cell r="V768" t="str">
            <v>ZGFT</v>
          </cell>
          <cell r="W768">
            <v>45748</v>
          </cell>
          <cell r="X768">
            <v>0.11</v>
          </cell>
          <cell r="Y768">
            <v>69.754953000000015</v>
          </cell>
        </row>
        <row r="769">
          <cell r="A769" t="str">
            <v>96801-003410A000</v>
          </cell>
          <cell r="B769" t="str">
            <v>FG,WPUBU7-Pro_NA,Packing ASSY US (U7</v>
          </cell>
          <cell r="C769" t="str">
            <v>429A</v>
          </cell>
          <cell r="D769" t="str">
            <v>N10</v>
          </cell>
          <cell r="E769" t="str">
            <v/>
          </cell>
          <cell r="F769" t="str">
            <v>ZGFT</v>
          </cell>
          <cell r="G769" t="str">
            <v>OCS  96801</v>
          </cell>
          <cell r="H769">
            <v>0</v>
          </cell>
          <cell r="I769">
            <v>1000</v>
          </cell>
          <cell r="J769">
            <v>88153.67</v>
          </cell>
          <cell r="K769">
            <v>62934</v>
          </cell>
          <cell r="L769">
            <v>62196.26</v>
          </cell>
          <cell r="M769">
            <v>0</v>
          </cell>
          <cell r="N769">
            <v>20649.16</v>
          </cell>
          <cell r="O769">
            <v>332</v>
          </cell>
          <cell r="P769" t="str">
            <v/>
          </cell>
          <cell r="Q769" t="str">
            <v>96801</v>
          </cell>
          <cell r="R769" t="str">
            <v/>
          </cell>
          <cell r="S769" t="str">
            <v/>
          </cell>
          <cell r="T769" t="str">
            <v/>
          </cell>
          <cell r="U769" t="str">
            <v>7920</v>
          </cell>
          <cell r="V769" t="str">
            <v>ZGFT</v>
          </cell>
          <cell r="W769">
            <v>45748</v>
          </cell>
          <cell r="X769">
            <v>0.11</v>
          </cell>
          <cell r="Y769">
            <v>69.037848600000004</v>
          </cell>
        </row>
        <row r="770">
          <cell r="A770" t="str">
            <v>96801-003410A000</v>
          </cell>
          <cell r="B770" t="str">
            <v>FG,WPUBU7-Pro_NA,Packing ASSY US (U7</v>
          </cell>
          <cell r="C770" t="str">
            <v>429B</v>
          </cell>
          <cell r="D770" t="str">
            <v>N10</v>
          </cell>
          <cell r="E770" t="str">
            <v/>
          </cell>
          <cell r="F770" t="str">
            <v>ZGFT</v>
          </cell>
          <cell r="G770" t="str">
            <v>OCS  96801</v>
          </cell>
          <cell r="H770">
            <v>0</v>
          </cell>
          <cell r="I770">
            <v>1000</v>
          </cell>
          <cell r="J770">
            <v>0</v>
          </cell>
          <cell r="K770">
            <v>61852.49</v>
          </cell>
          <cell r="L770">
            <v>62702.720000000001</v>
          </cell>
          <cell r="M770">
            <v>0</v>
          </cell>
          <cell r="N770">
            <v>0</v>
          </cell>
          <cell r="O770">
            <v>0</v>
          </cell>
          <cell r="P770" t="str">
            <v/>
          </cell>
          <cell r="Q770" t="str">
            <v>96801</v>
          </cell>
          <cell r="R770" t="str">
            <v/>
          </cell>
          <cell r="S770" t="str">
            <v/>
          </cell>
          <cell r="T770" t="str">
            <v/>
          </cell>
          <cell r="U770" t="str">
            <v>7920</v>
          </cell>
          <cell r="V770" t="str">
            <v>ZGFT</v>
          </cell>
          <cell r="W770">
            <v>45748</v>
          </cell>
          <cell r="X770">
            <v>0.11</v>
          </cell>
          <cell r="Y770">
            <v>69.600019200000006</v>
          </cell>
        </row>
        <row r="771">
          <cell r="A771" t="str">
            <v>96801-003420A000</v>
          </cell>
          <cell r="B771" t="str">
            <v>FG,WPUBLocoM5_NA,600-00708 UBNT 600</v>
          </cell>
          <cell r="C771" t="str">
            <v>429A</v>
          </cell>
          <cell r="D771" t="str">
            <v>N10</v>
          </cell>
          <cell r="E771" t="str">
            <v/>
          </cell>
          <cell r="F771" t="str">
            <v>ZGFT</v>
          </cell>
          <cell r="G771" t="str">
            <v>OCS  96801</v>
          </cell>
          <cell r="H771">
            <v>0</v>
          </cell>
          <cell r="I771">
            <v>1000</v>
          </cell>
          <cell r="J771">
            <v>0</v>
          </cell>
          <cell r="K771">
            <v>18631.57</v>
          </cell>
          <cell r="L771">
            <v>18925.32</v>
          </cell>
          <cell r="M771">
            <v>0</v>
          </cell>
          <cell r="N771">
            <v>0</v>
          </cell>
          <cell r="O771">
            <v>0</v>
          </cell>
          <cell r="P771" t="str">
            <v/>
          </cell>
          <cell r="Q771" t="str">
            <v>96801</v>
          </cell>
          <cell r="R771" t="str">
            <v/>
          </cell>
          <cell r="S771" t="str">
            <v/>
          </cell>
          <cell r="T771" t="str">
            <v/>
          </cell>
          <cell r="U771" t="str">
            <v>7920</v>
          </cell>
          <cell r="V771" t="str">
            <v>ZGFT</v>
          </cell>
          <cell r="W771">
            <v>45748</v>
          </cell>
          <cell r="X771">
            <v>0.11</v>
          </cell>
          <cell r="Y771">
            <v>21.007105200000002</v>
          </cell>
        </row>
        <row r="772">
          <cell r="A772" t="str">
            <v>96801-003440A000</v>
          </cell>
          <cell r="B772" t="str">
            <v>FG,WPUBUMA-D_SLA,AC ATMESH FCC SKU UMA-D</v>
          </cell>
          <cell r="C772" t="str">
            <v>429A</v>
          </cell>
          <cell r="D772" t="str">
            <v>N10</v>
          </cell>
          <cell r="E772" t="str">
            <v/>
          </cell>
          <cell r="F772" t="str">
            <v>ZGFT</v>
          </cell>
          <cell r="G772" t="str">
            <v>OCS  96801</v>
          </cell>
          <cell r="H772">
            <v>0</v>
          </cell>
          <cell r="I772">
            <v>1000</v>
          </cell>
          <cell r="J772">
            <v>18513.330000000002</v>
          </cell>
          <cell r="K772">
            <v>15687.72</v>
          </cell>
          <cell r="L772">
            <v>17163.259999999998</v>
          </cell>
          <cell r="M772">
            <v>0</v>
          </cell>
          <cell r="N772">
            <v>257.45</v>
          </cell>
          <cell r="O772">
            <v>15</v>
          </cell>
          <cell r="P772" t="str">
            <v/>
          </cell>
          <cell r="Q772" t="str">
            <v>96801</v>
          </cell>
          <cell r="R772" t="str">
            <v/>
          </cell>
          <cell r="S772" t="str">
            <v/>
          </cell>
          <cell r="T772" t="str">
            <v/>
          </cell>
          <cell r="U772" t="str">
            <v>7920</v>
          </cell>
          <cell r="V772" t="str">
            <v>ZGFT</v>
          </cell>
          <cell r="W772">
            <v>45748</v>
          </cell>
          <cell r="X772">
            <v>0.11</v>
          </cell>
          <cell r="Y772">
            <v>19.051218599999999</v>
          </cell>
        </row>
        <row r="773">
          <cell r="A773" t="str">
            <v>96801-003440A000</v>
          </cell>
          <cell r="B773" t="str">
            <v>FG,WPUBUMA-D_SLA,AC ATMESH FCC SKU UMA-D</v>
          </cell>
          <cell r="C773" t="str">
            <v>429B</v>
          </cell>
          <cell r="D773" t="str">
            <v>N10</v>
          </cell>
          <cell r="E773" t="str">
            <v/>
          </cell>
          <cell r="F773" t="str">
            <v>ZGFT</v>
          </cell>
          <cell r="G773" t="str">
            <v>OCS  96801</v>
          </cell>
          <cell r="H773">
            <v>0</v>
          </cell>
          <cell r="I773">
            <v>1000</v>
          </cell>
          <cell r="J773">
            <v>0</v>
          </cell>
          <cell r="K773">
            <v>13312.07</v>
          </cell>
          <cell r="L773">
            <v>13881.65</v>
          </cell>
          <cell r="M773">
            <v>0</v>
          </cell>
          <cell r="N773">
            <v>0</v>
          </cell>
          <cell r="O773">
            <v>0</v>
          </cell>
          <cell r="P773" t="str">
            <v/>
          </cell>
          <cell r="Q773" t="str">
            <v>96801</v>
          </cell>
          <cell r="R773" t="str">
            <v/>
          </cell>
          <cell r="S773" t="str">
            <v/>
          </cell>
          <cell r="T773" t="str">
            <v/>
          </cell>
          <cell r="U773" t="str">
            <v>7920</v>
          </cell>
          <cell r="V773" t="str">
            <v>ZGFT</v>
          </cell>
          <cell r="W773">
            <v>45748</v>
          </cell>
          <cell r="X773">
            <v>0.11</v>
          </cell>
          <cell r="Y773">
            <v>15.408631500000002</v>
          </cell>
        </row>
        <row r="774">
          <cell r="A774" t="str">
            <v>96801-003450A000</v>
          </cell>
          <cell r="B774" t="str">
            <v>FG,WPUBU6-Mesh-Pro_NA,Packing ASSY WW</v>
          </cell>
          <cell r="C774" t="str">
            <v>429A</v>
          </cell>
          <cell r="D774" t="str">
            <v>N10</v>
          </cell>
          <cell r="E774" t="str">
            <v/>
          </cell>
          <cell r="F774" t="str">
            <v>ZGFT</v>
          </cell>
          <cell r="G774" t="str">
            <v>OCS  96801</v>
          </cell>
          <cell r="H774">
            <v>0</v>
          </cell>
          <cell r="I774">
            <v>1000</v>
          </cell>
          <cell r="J774">
            <v>92097.33</v>
          </cell>
          <cell r="K774">
            <v>63690.74</v>
          </cell>
          <cell r="L774">
            <v>65629.17</v>
          </cell>
          <cell r="M774">
            <v>0</v>
          </cell>
          <cell r="N774">
            <v>984.44</v>
          </cell>
          <cell r="O774">
            <v>15</v>
          </cell>
          <cell r="P774" t="str">
            <v/>
          </cell>
          <cell r="Q774" t="str">
            <v>96801</v>
          </cell>
          <cell r="R774" t="str">
            <v/>
          </cell>
          <cell r="S774" t="str">
            <v/>
          </cell>
          <cell r="T774" t="str">
            <v/>
          </cell>
          <cell r="U774" t="str">
            <v>7920</v>
          </cell>
          <cell r="V774" t="str">
            <v>ZGFT</v>
          </cell>
          <cell r="W774">
            <v>45748</v>
          </cell>
          <cell r="X774">
            <v>0.11</v>
          </cell>
          <cell r="Y774">
            <v>72.848378700000012</v>
          </cell>
        </row>
        <row r="775">
          <cell r="A775" t="str">
            <v>96801-003450A000</v>
          </cell>
          <cell r="B775" t="str">
            <v>FG,WPUBU6-Mesh-Pro_NA,Packing ASSY WW</v>
          </cell>
          <cell r="C775" t="str">
            <v>429B</v>
          </cell>
          <cell r="D775" t="str">
            <v>N10</v>
          </cell>
          <cell r="E775" t="str">
            <v/>
          </cell>
          <cell r="F775" t="str">
            <v>ZGFT</v>
          </cell>
          <cell r="G775" t="str">
            <v>OCS  96801</v>
          </cell>
          <cell r="H775">
            <v>0</v>
          </cell>
          <cell r="I775">
            <v>1000</v>
          </cell>
          <cell r="J775">
            <v>66345.38</v>
          </cell>
          <cell r="K775">
            <v>64028.46</v>
          </cell>
          <cell r="L775">
            <v>65036.26</v>
          </cell>
          <cell r="M775">
            <v>0</v>
          </cell>
          <cell r="N775">
            <v>0</v>
          </cell>
          <cell r="O775">
            <v>0</v>
          </cell>
          <cell r="P775" t="str">
            <v/>
          </cell>
          <cell r="Q775" t="str">
            <v>96801</v>
          </cell>
          <cell r="R775" t="str">
            <v/>
          </cell>
          <cell r="S775" t="str">
            <v/>
          </cell>
          <cell r="T775" t="str">
            <v/>
          </cell>
          <cell r="U775" t="str">
            <v>7920</v>
          </cell>
          <cell r="V775" t="str">
            <v>ZGFT</v>
          </cell>
          <cell r="W775">
            <v>45748</v>
          </cell>
          <cell r="X775">
            <v>0.11</v>
          </cell>
          <cell r="Y775">
            <v>72.190248600000004</v>
          </cell>
        </row>
        <row r="776">
          <cell r="A776" t="str">
            <v>96801-003460A000</v>
          </cell>
          <cell r="B776" t="str">
            <v>FG,WPUBUDB_NA,Packing ASSY US UDB,FG</v>
          </cell>
          <cell r="C776" t="str">
            <v>429A</v>
          </cell>
          <cell r="D776" t="str">
            <v>N10</v>
          </cell>
          <cell r="E776" t="str">
            <v/>
          </cell>
          <cell r="F776" t="str">
            <v>ZGFT</v>
          </cell>
          <cell r="G776" t="str">
            <v>OCS  96801</v>
          </cell>
          <cell r="H776">
            <v>0</v>
          </cell>
          <cell r="I776">
            <v>1000</v>
          </cell>
          <cell r="J776">
            <v>57442.5</v>
          </cell>
          <cell r="K776">
            <v>42295.03</v>
          </cell>
          <cell r="L776">
            <v>40919.1</v>
          </cell>
          <cell r="M776">
            <v>0</v>
          </cell>
          <cell r="N776">
            <v>0</v>
          </cell>
          <cell r="O776">
            <v>0</v>
          </cell>
          <cell r="P776" t="str">
            <v/>
          </cell>
          <cell r="Q776" t="str">
            <v>96801</v>
          </cell>
          <cell r="R776" t="str">
            <v/>
          </cell>
          <cell r="S776" t="str">
            <v/>
          </cell>
          <cell r="T776" t="str">
            <v/>
          </cell>
          <cell r="U776" t="str">
            <v>7920</v>
          </cell>
          <cell r="V776" t="str">
            <v>ZGFT</v>
          </cell>
          <cell r="W776">
            <v>45748</v>
          </cell>
          <cell r="X776">
            <v>0.11</v>
          </cell>
          <cell r="Y776">
            <v>45.420201000000006</v>
          </cell>
        </row>
        <row r="777">
          <cell r="A777" t="str">
            <v>96801-003460A000</v>
          </cell>
          <cell r="B777" t="str">
            <v>FG,WPUBUDB_NA,Packing ASSY US UDB,FG</v>
          </cell>
          <cell r="C777" t="str">
            <v>429B</v>
          </cell>
          <cell r="D777" t="str">
            <v>N10</v>
          </cell>
          <cell r="E777" t="str">
            <v/>
          </cell>
          <cell r="F777" t="str">
            <v>ZGFT</v>
          </cell>
          <cell r="G777" t="str">
            <v>OCS  96801</v>
          </cell>
          <cell r="H777">
            <v>0</v>
          </cell>
          <cell r="I777">
            <v>1000</v>
          </cell>
          <cell r="J777">
            <v>40273.72</v>
          </cell>
          <cell r="K777">
            <v>43165.48</v>
          </cell>
          <cell r="L777">
            <v>46465.16</v>
          </cell>
          <cell r="M777">
            <v>0</v>
          </cell>
          <cell r="N777">
            <v>0</v>
          </cell>
          <cell r="O777">
            <v>0</v>
          </cell>
          <cell r="P777" t="str">
            <v/>
          </cell>
          <cell r="Q777" t="str">
            <v>96801</v>
          </cell>
          <cell r="R777" t="str">
            <v/>
          </cell>
          <cell r="S777" t="str">
            <v/>
          </cell>
          <cell r="T777" t="str">
            <v/>
          </cell>
          <cell r="U777" t="str">
            <v>7920</v>
          </cell>
          <cell r="V777" t="str">
            <v>ZGFT</v>
          </cell>
          <cell r="W777">
            <v>45748</v>
          </cell>
          <cell r="X777">
            <v>0.11</v>
          </cell>
          <cell r="Y777">
            <v>51.576327600000006</v>
          </cell>
        </row>
        <row r="778">
          <cell r="A778" t="str">
            <v>96801-003470A000</v>
          </cell>
          <cell r="B778" t="str">
            <v>FG,WPUBUDB_NA,Packing ASSY US UDB,FG</v>
          </cell>
          <cell r="C778" t="str">
            <v>429A</v>
          </cell>
          <cell r="D778" t="str">
            <v>N10</v>
          </cell>
          <cell r="E778" t="str">
            <v/>
          </cell>
          <cell r="F778" t="str">
            <v>ZGFT</v>
          </cell>
          <cell r="G778" t="str">
            <v>OCS  96801</v>
          </cell>
          <cell r="H778">
            <v>0</v>
          </cell>
          <cell r="I778">
            <v>1000</v>
          </cell>
          <cell r="J778">
            <v>49300</v>
          </cell>
          <cell r="K778">
            <v>42293.47</v>
          </cell>
          <cell r="L778">
            <v>44542.62</v>
          </cell>
          <cell r="M778">
            <v>0</v>
          </cell>
          <cell r="N778">
            <v>0</v>
          </cell>
          <cell r="O778">
            <v>0</v>
          </cell>
          <cell r="P778" t="str">
            <v/>
          </cell>
          <cell r="Q778" t="str">
            <v>96801</v>
          </cell>
          <cell r="R778" t="str">
            <v/>
          </cell>
          <cell r="S778" t="str">
            <v/>
          </cell>
          <cell r="T778" t="str">
            <v/>
          </cell>
          <cell r="U778" t="str">
            <v>7920</v>
          </cell>
          <cell r="V778" t="str">
            <v>ZGFT</v>
          </cell>
          <cell r="W778">
            <v>45748</v>
          </cell>
          <cell r="X778">
            <v>0.11</v>
          </cell>
          <cell r="Y778">
            <v>49.442308200000006</v>
          </cell>
        </row>
        <row r="779">
          <cell r="A779" t="str">
            <v>96801-003470A000</v>
          </cell>
          <cell r="B779" t="str">
            <v>FG,WPUBUDB_NA,Packing ASSY US UDB,FG</v>
          </cell>
          <cell r="C779" t="str">
            <v>429B</v>
          </cell>
          <cell r="D779" t="str">
            <v>N10</v>
          </cell>
          <cell r="E779" t="str">
            <v/>
          </cell>
          <cell r="F779" t="str">
            <v>ZGFT</v>
          </cell>
          <cell r="G779" t="str">
            <v>OCS  96801</v>
          </cell>
          <cell r="H779">
            <v>0</v>
          </cell>
          <cell r="I779">
            <v>1000</v>
          </cell>
          <cell r="J779">
            <v>0</v>
          </cell>
          <cell r="K779">
            <v>43163.92</v>
          </cell>
          <cell r="L779">
            <v>46463.6</v>
          </cell>
          <cell r="M779">
            <v>0</v>
          </cell>
          <cell r="N779">
            <v>0</v>
          </cell>
          <cell r="O779">
            <v>0</v>
          </cell>
          <cell r="P779" t="str">
            <v/>
          </cell>
          <cell r="Q779" t="str">
            <v>96801</v>
          </cell>
          <cell r="R779" t="str">
            <v/>
          </cell>
          <cell r="S779" t="str">
            <v/>
          </cell>
          <cell r="T779" t="str">
            <v/>
          </cell>
          <cell r="U779" t="str">
            <v>7920</v>
          </cell>
          <cell r="V779" t="str">
            <v>ZGFT</v>
          </cell>
          <cell r="W779">
            <v>45748</v>
          </cell>
          <cell r="X779">
            <v>0.11</v>
          </cell>
          <cell r="Y779">
            <v>51.574596000000007</v>
          </cell>
        </row>
        <row r="780">
          <cell r="A780" t="str">
            <v>96801-003480A000</v>
          </cell>
          <cell r="B780" t="str">
            <v>FG,WPUBUDB_NA,Packing ASSY EU UDB,FG</v>
          </cell>
          <cell r="C780" t="str">
            <v>429A</v>
          </cell>
          <cell r="D780" t="str">
            <v>N10</v>
          </cell>
          <cell r="E780" t="str">
            <v/>
          </cell>
          <cell r="F780" t="str">
            <v>ZGFT</v>
          </cell>
          <cell r="G780" t="str">
            <v>OCS  96801</v>
          </cell>
          <cell r="H780">
            <v>0</v>
          </cell>
          <cell r="I780">
            <v>1000</v>
          </cell>
          <cell r="J780">
            <v>52491.67</v>
          </cell>
          <cell r="K780">
            <v>42336.67</v>
          </cell>
          <cell r="L780">
            <v>44585.82</v>
          </cell>
          <cell r="M780">
            <v>0</v>
          </cell>
          <cell r="N780">
            <v>0</v>
          </cell>
          <cell r="O780">
            <v>0</v>
          </cell>
          <cell r="P780" t="str">
            <v/>
          </cell>
          <cell r="Q780" t="str">
            <v>96801</v>
          </cell>
          <cell r="R780" t="str">
            <v/>
          </cell>
          <cell r="S780" t="str">
            <v/>
          </cell>
          <cell r="T780" t="str">
            <v/>
          </cell>
          <cell r="U780" t="str">
            <v>7920</v>
          </cell>
          <cell r="V780" t="str">
            <v>ZGFT</v>
          </cell>
          <cell r="W780">
            <v>45748</v>
          </cell>
          <cell r="X780">
            <v>0.11</v>
          </cell>
          <cell r="Y780">
            <v>49.490260200000002</v>
          </cell>
        </row>
        <row r="781">
          <cell r="A781" t="str">
            <v>96801-003480A000</v>
          </cell>
          <cell r="B781" t="str">
            <v>FG,WPUBUDB_NA,Packing ASSY EU UDB,FG</v>
          </cell>
          <cell r="C781" t="str">
            <v>429B</v>
          </cell>
          <cell r="D781" t="str">
            <v>N10</v>
          </cell>
          <cell r="E781" t="str">
            <v/>
          </cell>
          <cell r="F781" t="str">
            <v>ZGFT</v>
          </cell>
          <cell r="G781" t="str">
            <v>OCS  96801</v>
          </cell>
          <cell r="H781">
            <v>0</v>
          </cell>
          <cell r="I781">
            <v>1000</v>
          </cell>
          <cell r="J781">
            <v>0</v>
          </cell>
          <cell r="K781">
            <v>43207.12</v>
          </cell>
          <cell r="L781">
            <v>46506.8</v>
          </cell>
          <cell r="M781">
            <v>0</v>
          </cell>
          <cell r="N781">
            <v>0</v>
          </cell>
          <cell r="O781">
            <v>0</v>
          </cell>
          <cell r="P781" t="str">
            <v/>
          </cell>
          <cell r="Q781" t="str">
            <v>96801</v>
          </cell>
          <cell r="R781" t="str">
            <v/>
          </cell>
          <cell r="S781" t="str">
            <v/>
          </cell>
          <cell r="T781" t="str">
            <v/>
          </cell>
          <cell r="U781" t="str">
            <v>7920</v>
          </cell>
          <cell r="V781" t="str">
            <v>ZGFT</v>
          </cell>
          <cell r="W781">
            <v>45748</v>
          </cell>
          <cell r="X781">
            <v>0.11</v>
          </cell>
          <cell r="Y781">
            <v>51.622548000000009</v>
          </cell>
        </row>
        <row r="782">
          <cell r="A782" t="str">
            <v>96801-003490A000</v>
          </cell>
          <cell r="B782" t="str">
            <v>FG,WPUBU6-Mesh-Pro_NA,Packing ASSY BR</v>
          </cell>
          <cell r="C782" t="str">
            <v>429A</v>
          </cell>
          <cell r="D782" t="str">
            <v>N10</v>
          </cell>
          <cell r="E782" t="str">
            <v/>
          </cell>
          <cell r="F782" t="str">
            <v>ZGFT</v>
          </cell>
          <cell r="G782" t="str">
            <v>OCS  96801</v>
          </cell>
          <cell r="H782">
            <v>0</v>
          </cell>
          <cell r="I782">
            <v>1000</v>
          </cell>
          <cell r="J782">
            <v>69730</v>
          </cell>
          <cell r="K782">
            <v>65498.45</v>
          </cell>
          <cell r="L782">
            <v>65664.17</v>
          </cell>
          <cell r="M782">
            <v>0</v>
          </cell>
          <cell r="N782">
            <v>65.66</v>
          </cell>
          <cell r="O782">
            <v>1</v>
          </cell>
          <cell r="P782" t="str">
            <v/>
          </cell>
          <cell r="Q782" t="str">
            <v>96801</v>
          </cell>
          <cell r="R782" t="str">
            <v/>
          </cell>
          <cell r="S782" t="str">
            <v/>
          </cell>
          <cell r="T782" t="str">
            <v/>
          </cell>
          <cell r="U782" t="str">
            <v>7920</v>
          </cell>
          <cell r="V782" t="str">
            <v>ZGFT</v>
          </cell>
          <cell r="W782">
            <v>45748</v>
          </cell>
          <cell r="X782">
            <v>0.11</v>
          </cell>
          <cell r="Y782">
            <v>72.887228700000009</v>
          </cell>
        </row>
        <row r="783">
          <cell r="A783" t="str">
            <v>96801-003500A000</v>
          </cell>
          <cell r="B783" t="str">
            <v>FG,WPUBU6-Mesh-Pro_NA,Packing ASSY AU</v>
          </cell>
          <cell r="C783" t="str">
            <v>429A</v>
          </cell>
          <cell r="D783" t="str">
            <v>N10</v>
          </cell>
          <cell r="E783" t="str">
            <v/>
          </cell>
          <cell r="F783" t="str">
            <v>ZGFT</v>
          </cell>
          <cell r="G783" t="str">
            <v>OCS  96801</v>
          </cell>
          <cell r="H783">
            <v>0</v>
          </cell>
          <cell r="I783">
            <v>1000</v>
          </cell>
          <cell r="J783">
            <v>68365</v>
          </cell>
          <cell r="K783">
            <v>65473.74</v>
          </cell>
          <cell r="L783">
            <v>65639.460000000006</v>
          </cell>
          <cell r="M783">
            <v>0</v>
          </cell>
          <cell r="N783">
            <v>131.28</v>
          </cell>
          <cell r="O783">
            <v>2</v>
          </cell>
          <cell r="P783" t="str">
            <v/>
          </cell>
          <cell r="Q783" t="str">
            <v>96801</v>
          </cell>
          <cell r="R783" t="str">
            <v/>
          </cell>
          <cell r="S783" t="str">
            <v/>
          </cell>
          <cell r="T783" t="str">
            <v/>
          </cell>
          <cell r="U783" t="str">
            <v>7920</v>
          </cell>
          <cell r="V783" t="str">
            <v>ZGFT</v>
          </cell>
          <cell r="W783">
            <v>45748</v>
          </cell>
          <cell r="X783">
            <v>0.11</v>
          </cell>
          <cell r="Y783">
            <v>72.8598006</v>
          </cell>
        </row>
        <row r="784">
          <cell r="A784" t="str">
            <v>96801-003500A000</v>
          </cell>
          <cell r="B784" t="str">
            <v>FG,WPUBU6-Mesh-Pro_NA,Packing ASSY AU</v>
          </cell>
          <cell r="C784" t="str">
            <v>429B</v>
          </cell>
          <cell r="D784" t="str">
            <v>N10</v>
          </cell>
          <cell r="E784" t="str">
            <v/>
          </cell>
          <cell r="F784" t="str">
            <v>ZGFT</v>
          </cell>
          <cell r="G784" t="str">
            <v>OCS  96801</v>
          </cell>
          <cell r="H784">
            <v>0</v>
          </cell>
          <cell r="I784">
            <v>1000</v>
          </cell>
          <cell r="J784">
            <v>0</v>
          </cell>
          <cell r="K784">
            <v>64893.29</v>
          </cell>
          <cell r="L784">
            <v>66165.81</v>
          </cell>
          <cell r="M784">
            <v>0</v>
          </cell>
          <cell r="N784">
            <v>0</v>
          </cell>
          <cell r="O784">
            <v>0</v>
          </cell>
          <cell r="P784" t="str">
            <v/>
          </cell>
          <cell r="Q784" t="str">
            <v>96801</v>
          </cell>
          <cell r="R784" t="str">
            <v/>
          </cell>
          <cell r="S784" t="str">
            <v/>
          </cell>
          <cell r="T784" t="str">
            <v/>
          </cell>
          <cell r="U784" t="str">
            <v>7920</v>
          </cell>
          <cell r="V784" t="str">
            <v>ZGFT</v>
          </cell>
          <cell r="W784">
            <v>45748</v>
          </cell>
          <cell r="X784">
            <v>0.11</v>
          </cell>
          <cell r="Y784">
            <v>73.444049100000001</v>
          </cell>
        </row>
        <row r="785">
          <cell r="A785" t="str">
            <v>96801-003510A000</v>
          </cell>
          <cell r="B785" t="str">
            <v>FG,WPUBU6-Mesh-Pro_NA,Packing ASSY AR</v>
          </cell>
          <cell r="C785" t="str">
            <v>429A</v>
          </cell>
          <cell r="D785" t="str">
            <v>N10</v>
          </cell>
          <cell r="E785" t="str">
            <v/>
          </cell>
          <cell r="F785" t="str">
            <v>ZGFT</v>
          </cell>
          <cell r="G785" t="str">
            <v>OCS  96801</v>
          </cell>
          <cell r="H785">
            <v>0</v>
          </cell>
          <cell r="I785">
            <v>1000</v>
          </cell>
          <cell r="J785">
            <v>0</v>
          </cell>
          <cell r="K785">
            <v>63725.74</v>
          </cell>
          <cell r="L785">
            <v>64538.61</v>
          </cell>
          <cell r="M785">
            <v>0</v>
          </cell>
          <cell r="N785">
            <v>0</v>
          </cell>
          <cell r="O785">
            <v>0</v>
          </cell>
          <cell r="P785" t="str">
            <v/>
          </cell>
          <cell r="Q785" t="str">
            <v>96801</v>
          </cell>
          <cell r="R785" t="str">
            <v/>
          </cell>
          <cell r="S785" t="str">
            <v/>
          </cell>
          <cell r="T785" t="str">
            <v/>
          </cell>
          <cell r="U785" t="str">
            <v>7920</v>
          </cell>
          <cell r="V785" t="str">
            <v>ZGFT</v>
          </cell>
          <cell r="W785">
            <v>45748</v>
          </cell>
          <cell r="X785">
            <v>0.11</v>
          </cell>
          <cell r="Y785">
            <v>71.637857100000019</v>
          </cell>
        </row>
        <row r="786">
          <cell r="A786" t="str">
            <v>96801-003520A000</v>
          </cell>
          <cell r="B786" t="str">
            <v>FG,WPUBU6-Mesh-Pro_NA,Packing ASSY UK</v>
          </cell>
          <cell r="C786" t="str">
            <v>429A</v>
          </cell>
          <cell r="D786" t="str">
            <v>N10</v>
          </cell>
          <cell r="E786" t="str">
            <v/>
          </cell>
          <cell r="F786" t="str">
            <v>ZGFT</v>
          </cell>
          <cell r="G786" t="str">
            <v>OCS  96801</v>
          </cell>
          <cell r="H786">
            <v>0</v>
          </cell>
          <cell r="I786">
            <v>1000</v>
          </cell>
          <cell r="J786">
            <v>77966.11</v>
          </cell>
          <cell r="K786">
            <v>63983.61</v>
          </cell>
          <cell r="L786">
            <v>65922.039999999994</v>
          </cell>
          <cell r="M786">
            <v>0</v>
          </cell>
          <cell r="N786">
            <v>3559.79</v>
          </cell>
          <cell r="O786">
            <v>54</v>
          </cell>
          <cell r="P786" t="str">
            <v/>
          </cell>
          <cell r="Q786" t="str">
            <v>96801</v>
          </cell>
          <cell r="R786" t="str">
            <v/>
          </cell>
          <cell r="S786" t="str">
            <v/>
          </cell>
          <cell r="T786" t="str">
            <v/>
          </cell>
          <cell r="U786" t="str">
            <v>7920</v>
          </cell>
          <cell r="V786" t="str">
            <v>ZGFT</v>
          </cell>
          <cell r="W786">
            <v>45748</v>
          </cell>
          <cell r="X786">
            <v>0.11</v>
          </cell>
          <cell r="Y786">
            <v>73.1734644</v>
          </cell>
        </row>
        <row r="787">
          <cell r="A787" t="str">
            <v>96801-003540A000</v>
          </cell>
          <cell r="B787" t="str">
            <v>FG,WPUBLocoM5_NA,802.11n+outdoor,FG</v>
          </cell>
          <cell r="C787" t="str">
            <v>429A</v>
          </cell>
          <cell r="D787" t="str">
            <v>N10</v>
          </cell>
          <cell r="E787" t="str">
            <v/>
          </cell>
          <cell r="F787" t="str">
            <v>ZGFT</v>
          </cell>
          <cell r="G787" t="str">
            <v>OCS  96801</v>
          </cell>
          <cell r="H787">
            <v>0</v>
          </cell>
          <cell r="I787">
            <v>1000</v>
          </cell>
          <cell r="J787">
            <v>19270.740000000002</v>
          </cell>
          <cell r="K787">
            <v>18537.759999999998</v>
          </cell>
          <cell r="L787">
            <v>20450.599999999999</v>
          </cell>
          <cell r="M787">
            <v>0</v>
          </cell>
          <cell r="N787">
            <v>0</v>
          </cell>
          <cell r="O787">
            <v>0</v>
          </cell>
          <cell r="P787" t="str">
            <v/>
          </cell>
          <cell r="Q787" t="str">
            <v>96801</v>
          </cell>
          <cell r="R787" t="str">
            <v/>
          </cell>
          <cell r="S787" t="str">
            <v/>
          </cell>
          <cell r="T787" t="str">
            <v/>
          </cell>
          <cell r="U787" t="str">
            <v>7920</v>
          </cell>
          <cell r="V787" t="str">
            <v>ZGFT</v>
          </cell>
          <cell r="W787">
            <v>45748</v>
          </cell>
          <cell r="X787">
            <v>0.11</v>
          </cell>
          <cell r="Y787">
            <v>22.700165999999999</v>
          </cell>
        </row>
        <row r="788">
          <cell r="A788" t="str">
            <v>96801-003540A000</v>
          </cell>
          <cell r="B788" t="str">
            <v>FG,WPUBLocoM5_NA,802.11n+outdoor,FG</v>
          </cell>
          <cell r="C788" t="str">
            <v>429B</v>
          </cell>
          <cell r="D788" t="str">
            <v>N10</v>
          </cell>
          <cell r="E788" t="str">
            <v/>
          </cell>
          <cell r="F788" t="str">
            <v>ZGFT</v>
          </cell>
          <cell r="G788" t="str">
            <v>OCS  96801</v>
          </cell>
          <cell r="H788">
            <v>0</v>
          </cell>
          <cell r="I788">
            <v>1000</v>
          </cell>
          <cell r="J788">
            <v>0</v>
          </cell>
          <cell r="K788">
            <v>18640.52</v>
          </cell>
          <cell r="L788">
            <v>18977.810000000001</v>
          </cell>
          <cell r="M788">
            <v>0</v>
          </cell>
          <cell r="N788">
            <v>0</v>
          </cell>
          <cell r="O788">
            <v>0</v>
          </cell>
          <cell r="P788" t="str">
            <v/>
          </cell>
          <cell r="Q788" t="str">
            <v>96801</v>
          </cell>
          <cell r="R788" t="str">
            <v/>
          </cell>
          <cell r="S788" t="str">
            <v/>
          </cell>
          <cell r="T788" t="str">
            <v/>
          </cell>
          <cell r="U788" t="str">
            <v>7920</v>
          </cell>
          <cell r="V788" t="str">
            <v>ZGFT</v>
          </cell>
          <cell r="W788">
            <v>45748</v>
          </cell>
          <cell r="X788">
            <v>0.11</v>
          </cell>
          <cell r="Y788">
            <v>21.065369100000005</v>
          </cell>
        </row>
        <row r="789">
          <cell r="A789" t="str">
            <v>96801-003550A000</v>
          </cell>
          <cell r="B789" t="str">
            <v>FG,WPUBUAP-AC-IW_NA,802.11ac+indoor,FG</v>
          </cell>
          <cell r="C789" t="str">
            <v>429A</v>
          </cell>
          <cell r="D789" t="str">
            <v>N10</v>
          </cell>
          <cell r="E789" t="str">
            <v/>
          </cell>
          <cell r="F789" t="str">
            <v>ZGFT</v>
          </cell>
          <cell r="G789" t="str">
            <v>OCS  96801</v>
          </cell>
          <cell r="H789">
            <v>0</v>
          </cell>
          <cell r="I789">
            <v>1000</v>
          </cell>
          <cell r="J789">
            <v>0</v>
          </cell>
          <cell r="K789">
            <v>31738.29</v>
          </cell>
          <cell r="L789">
            <v>31567.5</v>
          </cell>
          <cell r="M789">
            <v>0</v>
          </cell>
          <cell r="N789">
            <v>0</v>
          </cell>
          <cell r="O789">
            <v>0</v>
          </cell>
          <cell r="P789" t="str">
            <v/>
          </cell>
          <cell r="Q789" t="str">
            <v>96801</v>
          </cell>
          <cell r="R789" t="str">
            <v/>
          </cell>
          <cell r="S789" t="str">
            <v/>
          </cell>
          <cell r="T789" t="str">
            <v/>
          </cell>
          <cell r="U789" t="str">
            <v>7920</v>
          </cell>
          <cell r="V789" t="str">
            <v>ZGFT</v>
          </cell>
          <cell r="W789">
            <v>45748</v>
          </cell>
          <cell r="X789">
            <v>0.11</v>
          </cell>
          <cell r="Y789">
            <v>35.039925000000004</v>
          </cell>
        </row>
        <row r="790">
          <cell r="A790" t="str">
            <v>96801-003560A000</v>
          </cell>
          <cell r="B790" t="str">
            <v>FG,WPUBUK-Pro_NA,new shipment Packing</v>
          </cell>
          <cell r="C790" t="str">
            <v>429A</v>
          </cell>
          <cell r="D790" t="str">
            <v>N10</v>
          </cell>
          <cell r="E790" t="str">
            <v/>
          </cell>
          <cell r="F790" t="str">
            <v>ZGFT</v>
          </cell>
          <cell r="G790" t="str">
            <v>OCS  96801</v>
          </cell>
          <cell r="H790">
            <v>0</v>
          </cell>
          <cell r="I790">
            <v>1000</v>
          </cell>
          <cell r="J790">
            <v>74690</v>
          </cell>
          <cell r="K790">
            <v>67822.850000000006</v>
          </cell>
          <cell r="L790">
            <v>66691.289999999994</v>
          </cell>
          <cell r="M790">
            <v>0</v>
          </cell>
          <cell r="N790">
            <v>12471.27</v>
          </cell>
          <cell r="O790">
            <v>187</v>
          </cell>
          <cell r="P790" t="str">
            <v/>
          </cell>
          <cell r="Q790" t="str">
            <v>96801</v>
          </cell>
          <cell r="R790" t="str">
            <v/>
          </cell>
          <cell r="S790" t="str">
            <v/>
          </cell>
          <cell r="T790" t="str">
            <v/>
          </cell>
          <cell r="U790" t="str">
            <v>7920</v>
          </cell>
          <cell r="V790" t="str">
            <v>ZGFT</v>
          </cell>
          <cell r="W790">
            <v>45748</v>
          </cell>
          <cell r="X790">
            <v>0.11</v>
          </cell>
          <cell r="Y790">
            <v>74.027331900000007</v>
          </cell>
        </row>
        <row r="791">
          <cell r="A791" t="str">
            <v>96801-003560A000</v>
          </cell>
          <cell r="B791" t="str">
            <v>FG,WPUBUK-Pro_NA,new shipment Packing</v>
          </cell>
          <cell r="C791" t="str">
            <v>429B</v>
          </cell>
          <cell r="D791" t="str">
            <v>N10</v>
          </cell>
          <cell r="E791" t="str">
            <v/>
          </cell>
          <cell r="F791" t="str">
            <v>ZGFT</v>
          </cell>
          <cell r="G791" t="str">
            <v>OCS  96801</v>
          </cell>
          <cell r="H791">
            <v>0</v>
          </cell>
          <cell r="I791">
            <v>1000</v>
          </cell>
          <cell r="J791">
            <v>0</v>
          </cell>
          <cell r="K791">
            <v>67025.289999999994</v>
          </cell>
          <cell r="L791">
            <v>67905.16</v>
          </cell>
          <cell r="M791">
            <v>0</v>
          </cell>
          <cell r="N791">
            <v>0</v>
          </cell>
          <cell r="O791">
            <v>0</v>
          </cell>
          <cell r="P791" t="str">
            <v/>
          </cell>
          <cell r="Q791" t="str">
            <v>96801</v>
          </cell>
          <cell r="R791" t="str">
            <v/>
          </cell>
          <cell r="S791" t="str">
            <v/>
          </cell>
          <cell r="T791" t="str">
            <v/>
          </cell>
          <cell r="U791" t="str">
            <v>7920</v>
          </cell>
          <cell r="V791" t="str">
            <v>ZGFT</v>
          </cell>
          <cell r="W791">
            <v>45748</v>
          </cell>
          <cell r="X791">
            <v>0.11</v>
          </cell>
          <cell r="Y791">
            <v>75.374727600000014</v>
          </cell>
        </row>
        <row r="792">
          <cell r="A792" t="str">
            <v>96801-003760A000</v>
          </cell>
          <cell r="B792" t="str">
            <v>FG,WP901A-ISOSTATION 5AC_NA,UBNT ?IS</v>
          </cell>
          <cell r="C792" t="str">
            <v>429A</v>
          </cell>
          <cell r="D792" t="str">
            <v>N10</v>
          </cell>
          <cell r="E792" t="str">
            <v/>
          </cell>
          <cell r="F792" t="str">
            <v>ZGFT</v>
          </cell>
          <cell r="G792" t="str">
            <v>OCS  96801</v>
          </cell>
          <cell r="H792">
            <v>0</v>
          </cell>
          <cell r="I792">
            <v>1000</v>
          </cell>
          <cell r="J792">
            <v>45292.06</v>
          </cell>
          <cell r="K792">
            <v>43236.28</v>
          </cell>
          <cell r="L792">
            <v>45420.69</v>
          </cell>
          <cell r="M792">
            <v>0</v>
          </cell>
          <cell r="N792">
            <v>1544.3</v>
          </cell>
          <cell r="O792">
            <v>34</v>
          </cell>
          <cell r="P792" t="str">
            <v/>
          </cell>
          <cell r="Q792" t="str">
            <v>96801</v>
          </cell>
          <cell r="R792" t="str">
            <v/>
          </cell>
          <cell r="S792" t="str">
            <v/>
          </cell>
          <cell r="T792" t="str">
            <v/>
          </cell>
          <cell r="U792" t="str">
            <v>7920</v>
          </cell>
          <cell r="V792" t="str">
            <v>ZGFT</v>
          </cell>
          <cell r="W792">
            <v>45748</v>
          </cell>
          <cell r="X792">
            <v>0.11</v>
          </cell>
          <cell r="Y792">
            <v>50.416965900000008</v>
          </cell>
        </row>
        <row r="793">
          <cell r="A793" t="str">
            <v>96801-003770A000</v>
          </cell>
          <cell r="B793" t="str">
            <v>FG,WP901A-ISOSTATION 5AC_NA,UBNT ?IS</v>
          </cell>
          <cell r="C793" t="str">
            <v>429A</v>
          </cell>
          <cell r="D793" t="str">
            <v>N10</v>
          </cell>
          <cell r="E793" t="str">
            <v/>
          </cell>
          <cell r="F793" t="str">
            <v>ZGFT</v>
          </cell>
          <cell r="G793" t="str">
            <v>OCS  96801</v>
          </cell>
          <cell r="H793">
            <v>0</v>
          </cell>
          <cell r="I793">
            <v>1000</v>
          </cell>
          <cell r="J793">
            <v>50150</v>
          </cell>
          <cell r="K793">
            <v>43222.95</v>
          </cell>
          <cell r="L793">
            <v>45407.360000000001</v>
          </cell>
          <cell r="M793">
            <v>0</v>
          </cell>
          <cell r="N793">
            <v>45.41</v>
          </cell>
          <cell r="O793">
            <v>1</v>
          </cell>
          <cell r="P793" t="str">
            <v/>
          </cell>
          <cell r="Q793" t="str">
            <v>96801</v>
          </cell>
          <cell r="R793" t="str">
            <v/>
          </cell>
          <cell r="S793" t="str">
            <v/>
          </cell>
          <cell r="T793" t="str">
            <v/>
          </cell>
          <cell r="U793" t="str">
            <v>7920</v>
          </cell>
          <cell r="V793" t="str">
            <v>ZGFT</v>
          </cell>
          <cell r="W793">
            <v>45748</v>
          </cell>
          <cell r="X793">
            <v>0.11</v>
          </cell>
          <cell r="Y793">
            <v>50.402169600000001</v>
          </cell>
        </row>
        <row r="794">
          <cell r="A794" t="str">
            <v>96801-003780A000</v>
          </cell>
          <cell r="B794" t="str">
            <v>FG,WP901A-ISOSTATION 5AC_NA,5AC UBNT ?IS</v>
          </cell>
          <cell r="C794" t="str">
            <v>429A</v>
          </cell>
          <cell r="D794" t="str">
            <v>N10</v>
          </cell>
          <cell r="E794" t="str">
            <v/>
          </cell>
          <cell r="F794" t="str">
            <v>ZGFT</v>
          </cell>
          <cell r="G794" t="str">
            <v>OCS  96801</v>
          </cell>
          <cell r="H794">
            <v>0</v>
          </cell>
          <cell r="I794">
            <v>1000</v>
          </cell>
          <cell r="J794">
            <v>43630.65</v>
          </cell>
          <cell r="K794">
            <v>43272.43</v>
          </cell>
          <cell r="L794">
            <v>45456.84</v>
          </cell>
          <cell r="M794">
            <v>0</v>
          </cell>
          <cell r="N794">
            <v>1409.16</v>
          </cell>
          <cell r="O794">
            <v>31</v>
          </cell>
          <cell r="P794" t="str">
            <v/>
          </cell>
          <cell r="Q794" t="str">
            <v>96801</v>
          </cell>
          <cell r="R794" t="str">
            <v/>
          </cell>
          <cell r="S794" t="str">
            <v/>
          </cell>
          <cell r="T794" t="str">
            <v/>
          </cell>
          <cell r="U794" t="str">
            <v>7920</v>
          </cell>
          <cell r="V794" t="str">
            <v>ZGFT</v>
          </cell>
          <cell r="W794">
            <v>45748</v>
          </cell>
          <cell r="X794">
            <v>0.11</v>
          </cell>
          <cell r="Y794">
            <v>50.457092400000008</v>
          </cell>
        </row>
        <row r="795">
          <cell r="A795" t="str">
            <v>96801-007710A000</v>
          </cell>
          <cell r="B795" t="str">
            <v>FG,WPUBUAP-AC-IW_NA,802.11ac+indoor,FG</v>
          </cell>
          <cell r="C795" t="str">
            <v>429A</v>
          </cell>
          <cell r="D795" t="str">
            <v>N10</v>
          </cell>
          <cell r="E795" t="str">
            <v/>
          </cell>
          <cell r="F795" t="str">
            <v>ZGFT</v>
          </cell>
          <cell r="G795" t="str">
            <v>OCS  96801</v>
          </cell>
          <cell r="H795">
            <v>0</v>
          </cell>
          <cell r="I795">
            <v>1000</v>
          </cell>
          <cell r="J795">
            <v>160865</v>
          </cell>
          <cell r="K795">
            <v>154451.5</v>
          </cell>
          <cell r="L795">
            <v>156041.35999999999</v>
          </cell>
          <cell r="M795">
            <v>0</v>
          </cell>
          <cell r="N795">
            <v>0</v>
          </cell>
          <cell r="O795">
            <v>0</v>
          </cell>
          <cell r="P795" t="str">
            <v/>
          </cell>
          <cell r="Q795" t="str">
            <v>96801</v>
          </cell>
          <cell r="R795" t="str">
            <v/>
          </cell>
          <cell r="S795" t="str">
            <v/>
          </cell>
          <cell r="T795" t="str">
            <v/>
          </cell>
          <cell r="U795" t="str">
            <v>7920</v>
          </cell>
          <cell r="V795" t="str">
            <v>ZGFT</v>
          </cell>
          <cell r="W795">
            <v>45748</v>
          </cell>
          <cell r="X795">
            <v>0.11</v>
          </cell>
          <cell r="Y795">
            <v>173.20590960000001</v>
          </cell>
        </row>
        <row r="796">
          <cell r="A796" t="str">
            <v>96801-007720A000</v>
          </cell>
          <cell r="B796" t="str">
            <v>FG,Acadia_NA,Wi-Fi7 2nd source verify</v>
          </cell>
          <cell r="C796" t="str">
            <v>429A</v>
          </cell>
          <cell r="D796" t="str">
            <v>N14</v>
          </cell>
          <cell r="E796" t="str">
            <v/>
          </cell>
          <cell r="F796" t="str">
            <v>ZGFT</v>
          </cell>
          <cell r="G796" t="str">
            <v>OCS  96801</v>
          </cell>
          <cell r="H796">
            <v>0</v>
          </cell>
          <cell r="I796">
            <v>1000</v>
          </cell>
          <cell r="J796">
            <v>94950</v>
          </cell>
          <cell r="K796">
            <v>87865.7</v>
          </cell>
          <cell r="L796">
            <v>85524.83</v>
          </cell>
          <cell r="M796">
            <v>0</v>
          </cell>
          <cell r="N796">
            <v>0</v>
          </cell>
          <cell r="O796">
            <v>0</v>
          </cell>
          <cell r="P796" t="str">
            <v/>
          </cell>
          <cell r="Q796" t="str">
            <v>96801</v>
          </cell>
          <cell r="R796" t="str">
            <v/>
          </cell>
          <cell r="S796" t="str">
            <v/>
          </cell>
          <cell r="T796" t="str">
            <v/>
          </cell>
          <cell r="U796" t="str">
            <v>7920</v>
          </cell>
          <cell r="V796" t="str">
            <v>ZGFT</v>
          </cell>
          <cell r="W796">
            <v>45748</v>
          </cell>
          <cell r="X796">
            <v>0.11</v>
          </cell>
          <cell r="Y796">
            <v>94.932561300000017</v>
          </cell>
        </row>
        <row r="797">
          <cell r="A797" t="str">
            <v>96801-007730A000</v>
          </cell>
          <cell r="B797" t="str">
            <v>FG,WPUBLocoM5_NA,UBNT FCC Packing UBNT</v>
          </cell>
          <cell r="C797" t="str">
            <v>429A</v>
          </cell>
          <cell r="D797" t="str">
            <v>N10</v>
          </cell>
          <cell r="E797" t="str">
            <v/>
          </cell>
          <cell r="F797" t="str">
            <v>ZGFT</v>
          </cell>
          <cell r="G797" t="str">
            <v>OCS  96801</v>
          </cell>
          <cell r="H797">
            <v>0</v>
          </cell>
          <cell r="I797">
            <v>1000</v>
          </cell>
          <cell r="J797">
            <v>0</v>
          </cell>
          <cell r="K797">
            <v>18538.919999999998</v>
          </cell>
          <cell r="L797">
            <v>18832.669999999998</v>
          </cell>
          <cell r="M797">
            <v>0</v>
          </cell>
          <cell r="N797">
            <v>0</v>
          </cell>
          <cell r="O797">
            <v>0</v>
          </cell>
          <cell r="P797" t="str">
            <v/>
          </cell>
          <cell r="Q797" t="str">
            <v>96801</v>
          </cell>
          <cell r="R797" t="str">
            <v/>
          </cell>
          <cell r="S797" t="str">
            <v/>
          </cell>
          <cell r="T797" t="str">
            <v/>
          </cell>
          <cell r="U797" t="str">
            <v>7920</v>
          </cell>
          <cell r="V797" t="str">
            <v>ZGFT</v>
          </cell>
          <cell r="W797">
            <v>45748</v>
          </cell>
          <cell r="X797">
            <v>0.11</v>
          </cell>
          <cell r="Y797">
            <v>20.904263699999998</v>
          </cell>
        </row>
        <row r="798">
          <cell r="A798" t="str">
            <v>96801-007740A000</v>
          </cell>
          <cell r="B798" t="str">
            <v>FG,WPUBU6-Mesh-Pro_NA,Packing ASSY US</v>
          </cell>
          <cell r="C798" t="str">
            <v>429A</v>
          </cell>
          <cell r="D798" t="str">
            <v>N10</v>
          </cell>
          <cell r="E798" t="str">
            <v/>
          </cell>
          <cell r="F798" t="str">
            <v>ZGFT</v>
          </cell>
          <cell r="G798" t="str">
            <v>OCS  96801</v>
          </cell>
          <cell r="H798">
            <v>0</v>
          </cell>
          <cell r="I798">
            <v>1000</v>
          </cell>
          <cell r="J798">
            <v>76803.820000000007</v>
          </cell>
          <cell r="K798">
            <v>64598.83</v>
          </cell>
          <cell r="L798">
            <v>64764.38</v>
          </cell>
          <cell r="M798">
            <v>0</v>
          </cell>
          <cell r="N798">
            <v>28172.51</v>
          </cell>
          <cell r="O798">
            <v>435</v>
          </cell>
          <cell r="P798" t="str">
            <v/>
          </cell>
          <cell r="Q798" t="str">
            <v>96801</v>
          </cell>
          <cell r="R798" t="str">
            <v/>
          </cell>
          <cell r="S798" t="str">
            <v/>
          </cell>
          <cell r="T798" t="str">
            <v/>
          </cell>
          <cell r="U798" t="str">
            <v>7920</v>
          </cell>
          <cell r="V798" t="str">
            <v>ZGFT</v>
          </cell>
          <cell r="W798">
            <v>45748</v>
          </cell>
          <cell r="X798">
            <v>0.11</v>
          </cell>
          <cell r="Y798">
            <v>71.888461800000016</v>
          </cell>
        </row>
        <row r="799">
          <cell r="A799" t="str">
            <v>96801-007760A000</v>
          </cell>
          <cell r="B799" t="str">
            <v>FG,WPUBU6-Mesh-Pro_NA,Packing ASSY WW</v>
          </cell>
          <cell r="C799" t="str">
            <v>429A</v>
          </cell>
          <cell r="D799" t="str">
            <v>N10</v>
          </cell>
          <cell r="E799" t="str">
            <v/>
          </cell>
          <cell r="F799" t="str">
            <v>ZGFT</v>
          </cell>
          <cell r="G799" t="str">
            <v>OCS  96801</v>
          </cell>
          <cell r="H799">
            <v>0</v>
          </cell>
          <cell r="I799">
            <v>1000</v>
          </cell>
          <cell r="J799">
            <v>67357.5</v>
          </cell>
          <cell r="K799">
            <v>64600.3</v>
          </cell>
          <cell r="L799">
            <v>64765.85</v>
          </cell>
          <cell r="M799">
            <v>0</v>
          </cell>
          <cell r="N799">
            <v>0</v>
          </cell>
          <cell r="O799">
            <v>0</v>
          </cell>
          <cell r="P799" t="str">
            <v/>
          </cell>
          <cell r="Q799" t="str">
            <v>96801</v>
          </cell>
          <cell r="R799" t="str">
            <v/>
          </cell>
          <cell r="S799" t="str">
            <v/>
          </cell>
          <cell r="T799" t="str">
            <v/>
          </cell>
          <cell r="U799" t="str">
            <v>7920</v>
          </cell>
          <cell r="V799" t="str">
            <v>ZGFT</v>
          </cell>
          <cell r="W799">
            <v>45748</v>
          </cell>
          <cell r="X799">
            <v>0.11</v>
          </cell>
          <cell r="Y799">
            <v>71.890093500000006</v>
          </cell>
        </row>
        <row r="800">
          <cell r="A800" t="str">
            <v>96801-007770A000</v>
          </cell>
          <cell r="B800" t="str">
            <v>FG,WPUBU6-Mesh-Pro_NA,Packing ASSY BR</v>
          </cell>
          <cell r="C800" t="str">
            <v>429A</v>
          </cell>
          <cell r="D800" t="str">
            <v>N10</v>
          </cell>
          <cell r="E800" t="str">
            <v/>
          </cell>
          <cell r="F800" t="str">
            <v>ZGFT</v>
          </cell>
          <cell r="G800" t="str">
            <v>OCS  96801</v>
          </cell>
          <cell r="H800">
            <v>0</v>
          </cell>
          <cell r="I800">
            <v>1000</v>
          </cell>
          <cell r="J800">
            <v>67955</v>
          </cell>
          <cell r="K800">
            <v>64635.3</v>
          </cell>
          <cell r="L800">
            <v>64800.85</v>
          </cell>
          <cell r="M800">
            <v>0</v>
          </cell>
          <cell r="N800">
            <v>129.6</v>
          </cell>
          <cell r="O800">
            <v>2</v>
          </cell>
          <cell r="P800" t="str">
            <v/>
          </cell>
          <cell r="Q800" t="str">
            <v>96801</v>
          </cell>
          <cell r="R800" t="str">
            <v/>
          </cell>
          <cell r="S800" t="str">
            <v/>
          </cell>
          <cell r="T800" t="str">
            <v/>
          </cell>
          <cell r="U800" t="str">
            <v>7920</v>
          </cell>
          <cell r="V800" t="str">
            <v>ZGFT</v>
          </cell>
          <cell r="W800">
            <v>45748</v>
          </cell>
          <cell r="X800">
            <v>0.11</v>
          </cell>
          <cell r="Y800">
            <v>71.928943500000003</v>
          </cell>
        </row>
        <row r="801">
          <cell r="A801" t="str">
            <v>96801-007780A000</v>
          </cell>
          <cell r="B801" t="str">
            <v>FG,WPUBU6-Mesh-Pro_NA,Packing ASSY AU</v>
          </cell>
          <cell r="C801" t="str">
            <v>429A</v>
          </cell>
          <cell r="D801" t="str">
            <v>N10</v>
          </cell>
          <cell r="E801" t="str">
            <v/>
          </cell>
          <cell r="F801" t="str">
            <v>ZGFT</v>
          </cell>
          <cell r="G801" t="str">
            <v>OCS  96801</v>
          </cell>
          <cell r="H801">
            <v>0</v>
          </cell>
          <cell r="I801">
            <v>1000</v>
          </cell>
          <cell r="J801">
            <v>66327.27</v>
          </cell>
          <cell r="K801">
            <v>64635.3</v>
          </cell>
          <cell r="L801">
            <v>64800.85</v>
          </cell>
          <cell r="M801">
            <v>0</v>
          </cell>
          <cell r="N801">
            <v>712.81</v>
          </cell>
          <cell r="O801">
            <v>11</v>
          </cell>
          <cell r="P801" t="str">
            <v/>
          </cell>
          <cell r="Q801" t="str">
            <v>96801</v>
          </cell>
          <cell r="R801" t="str">
            <v/>
          </cell>
          <cell r="S801" t="str">
            <v/>
          </cell>
          <cell r="T801" t="str">
            <v/>
          </cell>
          <cell r="U801" t="str">
            <v>7920</v>
          </cell>
          <cell r="V801" t="str">
            <v>ZGFT</v>
          </cell>
          <cell r="W801">
            <v>45748</v>
          </cell>
          <cell r="X801">
            <v>0.11</v>
          </cell>
          <cell r="Y801">
            <v>71.928943500000003</v>
          </cell>
        </row>
        <row r="802">
          <cell r="A802" t="str">
            <v>96801-007790A000</v>
          </cell>
          <cell r="B802" t="str">
            <v>FG,WPUBU6-Mesh-Pro_NA,Packing ASSY AR</v>
          </cell>
          <cell r="C802" t="str">
            <v>429A</v>
          </cell>
          <cell r="D802" t="str">
            <v>N10</v>
          </cell>
          <cell r="E802" t="str">
            <v/>
          </cell>
          <cell r="F802" t="str">
            <v>ZGFT</v>
          </cell>
          <cell r="G802" t="str">
            <v>OCS  96801</v>
          </cell>
          <cell r="H802">
            <v>0</v>
          </cell>
          <cell r="I802">
            <v>1000</v>
          </cell>
          <cell r="J802">
            <v>74868.570000000007</v>
          </cell>
          <cell r="K802">
            <v>64635.3</v>
          </cell>
          <cell r="L802">
            <v>64800.85</v>
          </cell>
          <cell r="M802">
            <v>0</v>
          </cell>
          <cell r="N802">
            <v>453.61</v>
          </cell>
          <cell r="O802">
            <v>7</v>
          </cell>
          <cell r="P802" t="str">
            <v/>
          </cell>
          <cell r="Q802" t="str">
            <v>96801</v>
          </cell>
          <cell r="R802" t="str">
            <v/>
          </cell>
          <cell r="S802" t="str">
            <v/>
          </cell>
          <cell r="T802" t="str">
            <v/>
          </cell>
          <cell r="U802" t="str">
            <v>7920</v>
          </cell>
          <cell r="V802" t="str">
            <v>ZGFT</v>
          </cell>
          <cell r="W802">
            <v>45748</v>
          </cell>
          <cell r="X802">
            <v>0.11</v>
          </cell>
          <cell r="Y802">
            <v>71.928943500000003</v>
          </cell>
        </row>
        <row r="803">
          <cell r="A803" t="str">
            <v>96801-007800A000</v>
          </cell>
          <cell r="B803" t="str">
            <v>FG,WPUBU6-Mesh-Pro_NA,Packing ASSY UK</v>
          </cell>
          <cell r="C803" t="str">
            <v>429A</v>
          </cell>
          <cell r="D803" t="str">
            <v>N10</v>
          </cell>
          <cell r="E803" t="str">
            <v/>
          </cell>
          <cell r="F803" t="str">
            <v>ZGFT</v>
          </cell>
          <cell r="G803" t="str">
            <v>OCS  96801</v>
          </cell>
          <cell r="H803">
            <v>0</v>
          </cell>
          <cell r="I803">
            <v>1000</v>
          </cell>
          <cell r="J803">
            <v>65749.539999999994</v>
          </cell>
          <cell r="K803">
            <v>64895.3</v>
          </cell>
          <cell r="L803">
            <v>65060.85</v>
          </cell>
          <cell r="M803">
            <v>0</v>
          </cell>
          <cell r="N803">
            <v>15484.48</v>
          </cell>
          <cell r="O803">
            <v>238</v>
          </cell>
          <cell r="P803" t="str">
            <v/>
          </cell>
          <cell r="Q803" t="str">
            <v>96801</v>
          </cell>
          <cell r="R803" t="str">
            <v/>
          </cell>
          <cell r="S803" t="str">
            <v/>
          </cell>
          <cell r="T803" t="str">
            <v/>
          </cell>
          <cell r="U803" t="str">
            <v>7920</v>
          </cell>
          <cell r="V803" t="str">
            <v>ZGFT</v>
          </cell>
          <cell r="W803">
            <v>45748</v>
          </cell>
          <cell r="X803">
            <v>0.11</v>
          </cell>
          <cell r="Y803">
            <v>72.217543500000005</v>
          </cell>
        </row>
        <row r="804">
          <cell r="A804" t="str">
            <v>96801-007810A000</v>
          </cell>
          <cell r="B804" t="str">
            <v>FG,WPUBU6-Mesh-Pro_NA,Packing ASSY EU</v>
          </cell>
          <cell r="C804" t="str">
            <v>429A</v>
          </cell>
          <cell r="D804" t="str">
            <v>N10</v>
          </cell>
          <cell r="E804" t="str">
            <v/>
          </cell>
          <cell r="F804" t="str">
            <v>ZGFT</v>
          </cell>
          <cell r="G804" t="str">
            <v>OCS  96801</v>
          </cell>
          <cell r="H804">
            <v>0</v>
          </cell>
          <cell r="I804">
            <v>1000</v>
          </cell>
          <cell r="J804">
            <v>75149.37</v>
          </cell>
          <cell r="K804">
            <v>64608.160000000003</v>
          </cell>
          <cell r="L804">
            <v>64773.71</v>
          </cell>
          <cell r="M804">
            <v>0</v>
          </cell>
          <cell r="N804">
            <v>70409.03</v>
          </cell>
          <cell r="O804">
            <v>1087</v>
          </cell>
          <cell r="P804" t="str">
            <v/>
          </cell>
          <cell r="Q804" t="str">
            <v>96801</v>
          </cell>
          <cell r="R804" t="str">
            <v/>
          </cell>
          <cell r="S804" t="str">
            <v/>
          </cell>
          <cell r="T804" t="str">
            <v/>
          </cell>
          <cell r="U804" t="str">
            <v>7920</v>
          </cell>
          <cell r="V804" t="str">
            <v>ZGFT</v>
          </cell>
          <cell r="W804">
            <v>45748</v>
          </cell>
          <cell r="X804">
            <v>0.11</v>
          </cell>
          <cell r="Y804">
            <v>71.8988181</v>
          </cell>
        </row>
        <row r="805">
          <cell r="A805" t="str">
            <v>96801-007820A000</v>
          </cell>
          <cell r="B805" t="str">
            <v>FG,WPUBU7-Pro-Max_NA,Packing ASSY FCC</v>
          </cell>
          <cell r="C805" t="str">
            <v>429A</v>
          </cell>
          <cell r="D805" t="str">
            <v>N10</v>
          </cell>
          <cell r="E805" t="str">
            <v/>
          </cell>
          <cell r="F805" t="str">
            <v>ZGFT</v>
          </cell>
          <cell r="G805" t="str">
            <v>OCS  96801</v>
          </cell>
          <cell r="H805">
            <v>0</v>
          </cell>
          <cell r="I805">
            <v>1000</v>
          </cell>
          <cell r="J805">
            <v>100452.58</v>
          </cell>
          <cell r="K805">
            <v>86389.84</v>
          </cell>
          <cell r="L805">
            <v>88310.05</v>
          </cell>
          <cell r="M805">
            <v>0</v>
          </cell>
          <cell r="N805">
            <v>2737.61</v>
          </cell>
          <cell r="O805">
            <v>31</v>
          </cell>
          <cell r="P805" t="str">
            <v/>
          </cell>
          <cell r="Q805" t="str">
            <v>96801</v>
          </cell>
          <cell r="R805" t="str">
            <v/>
          </cell>
          <cell r="S805" t="str">
            <v/>
          </cell>
          <cell r="T805" t="str">
            <v/>
          </cell>
          <cell r="U805" t="str">
            <v>7920</v>
          </cell>
          <cell r="V805" t="str">
            <v>ZGFT</v>
          </cell>
          <cell r="W805">
            <v>45748</v>
          </cell>
          <cell r="X805">
            <v>0.11</v>
          </cell>
          <cell r="Y805">
            <v>98.024155500000006</v>
          </cell>
        </row>
        <row r="806">
          <cell r="A806" t="str">
            <v>96801-007830A000</v>
          </cell>
          <cell r="B806" t="str">
            <v>FG,WPUBU7-Pro-Max_NA,Packing ASSY US (U7</v>
          </cell>
          <cell r="C806" t="str">
            <v>429A</v>
          </cell>
          <cell r="D806" t="str">
            <v>N10</v>
          </cell>
          <cell r="E806" t="str">
            <v/>
          </cell>
          <cell r="F806" t="str">
            <v>ZGFT</v>
          </cell>
          <cell r="G806" t="str">
            <v>OCS  96801</v>
          </cell>
          <cell r="H806">
            <v>0</v>
          </cell>
          <cell r="I806">
            <v>1000</v>
          </cell>
          <cell r="J806">
            <v>95368</v>
          </cell>
          <cell r="K806">
            <v>86349.34</v>
          </cell>
          <cell r="L806">
            <v>88296.5</v>
          </cell>
          <cell r="M806">
            <v>0</v>
          </cell>
          <cell r="N806">
            <v>0</v>
          </cell>
          <cell r="O806">
            <v>0</v>
          </cell>
          <cell r="P806" t="str">
            <v/>
          </cell>
          <cell r="Q806" t="str">
            <v>96801</v>
          </cell>
          <cell r="R806" t="str">
            <v/>
          </cell>
          <cell r="S806" t="str">
            <v/>
          </cell>
          <cell r="T806" t="str">
            <v/>
          </cell>
          <cell r="U806" t="str">
            <v>7920</v>
          </cell>
          <cell r="V806" t="str">
            <v>ZGFT</v>
          </cell>
          <cell r="W806">
            <v>45748</v>
          </cell>
          <cell r="X806">
            <v>0.11</v>
          </cell>
          <cell r="Y806">
            <v>98.009115000000008</v>
          </cell>
        </row>
        <row r="807">
          <cell r="A807" t="str">
            <v>96801-007840A000</v>
          </cell>
          <cell r="B807" t="str">
            <v>FG,WPUBU7-Pro_NA,Packing ASSY US (U7</v>
          </cell>
          <cell r="C807" t="str">
            <v>429A</v>
          </cell>
          <cell r="D807" t="str">
            <v>N10</v>
          </cell>
          <cell r="E807" t="str">
            <v/>
          </cell>
          <cell r="F807" t="str">
            <v>ZGFT</v>
          </cell>
          <cell r="G807" t="str">
            <v>OCS  96801</v>
          </cell>
          <cell r="H807">
            <v>0</v>
          </cell>
          <cell r="I807">
            <v>1000</v>
          </cell>
          <cell r="J807">
            <v>84779.42</v>
          </cell>
          <cell r="K807">
            <v>62107.93</v>
          </cell>
          <cell r="L807">
            <v>62259.199999999997</v>
          </cell>
          <cell r="M807">
            <v>0</v>
          </cell>
          <cell r="N807">
            <v>3237.48</v>
          </cell>
          <cell r="O807">
            <v>52</v>
          </cell>
          <cell r="P807" t="str">
            <v/>
          </cell>
          <cell r="Q807" t="str">
            <v>96801</v>
          </cell>
          <cell r="R807" t="str">
            <v/>
          </cell>
          <cell r="S807" t="str">
            <v/>
          </cell>
          <cell r="T807" t="str">
            <v/>
          </cell>
          <cell r="U807" t="str">
            <v>7920</v>
          </cell>
          <cell r="V807" t="str">
            <v>ZGFT</v>
          </cell>
          <cell r="W807">
            <v>45748</v>
          </cell>
          <cell r="X807">
            <v>0.11</v>
          </cell>
          <cell r="Y807">
            <v>69.107712000000006</v>
          </cell>
        </row>
        <row r="808">
          <cell r="A808" t="str">
            <v>96801-007850A000</v>
          </cell>
          <cell r="B808" t="str">
            <v>FG,WPUBU7-Pro_NA,Packing ASSY FCC (U7</v>
          </cell>
          <cell r="C808" t="str">
            <v>429A</v>
          </cell>
          <cell r="D808" t="str">
            <v>N10</v>
          </cell>
          <cell r="E808" t="str">
            <v/>
          </cell>
          <cell r="F808" t="str">
            <v>ZGFT</v>
          </cell>
          <cell r="G808" t="str">
            <v>OCS  96801</v>
          </cell>
          <cell r="H808">
            <v>0</v>
          </cell>
          <cell r="I808">
            <v>1000</v>
          </cell>
          <cell r="J808">
            <v>93784.29</v>
          </cell>
          <cell r="K808">
            <v>62256.11</v>
          </cell>
          <cell r="L808">
            <v>62407.38</v>
          </cell>
          <cell r="M808">
            <v>0</v>
          </cell>
          <cell r="N808">
            <v>3057.96</v>
          </cell>
          <cell r="O808">
            <v>49</v>
          </cell>
          <cell r="P808" t="str">
            <v/>
          </cell>
          <cell r="Q808" t="str">
            <v>96801</v>
          </cell>
          <cell r="R808" t="str">
            <v/>
          </cell>
          <cell r="S808" t="str">
            <v/>
          </cell>
          <cell r="T808" t="str">
            <v/>
          </cell>
          <cell r="U808" t="str">
            <v>7920</v>
          </cell>
          <cell r="V808" t="str">
            <v>ZGFT</v>
          </cell>
          <cell r="W808">
            <v>45748</v>
          </cell>
          <cell r="X808">
            <v>0.11</v>
          </cell>
          <cell r="Y808">
            <v>69.272191800000002</v>
          </cell>
        </row>
        <row r="809">
          <cell r="A809" t="str">
            <v>96801-007860A000</v>
          </cell>
          <cell r="B809" t="str">
            <v>FG,WPUBUX_NA,Packing (UX) WW for CR,600</v>
          </cell>
          <cell r="C809" t="str">
            <v>429A</v>
          </cell>
          <cell r="D809" t="str">
            <v>N10</v>
          </cell>
          <cell r="E809" t="str">
            <v/>
          </cell>
          <cell r="F809" t="str">
            <v>ZGFT</v>
          </cell>
          <cell r="G809" t="str">
            <v>OCS  96801</v>
          </cell>
          <cell r="H809">
            <v>0</v>
          </cell>
          <cell r="I809">
            <v>1000</v>
          </cell>
          <cell r="J809">
            <v>0</v>
          </cell>
          <cell r="K809">
            <v>55489.04</v>
          </cell>
          <cell r="L809">
            <v>55497.39</v>
          </cell>
          <cell r="M809">
            <v>0</v>
          </cell>
          <cell r="N809">
            <v>0</v>
          </cell>
          <cell r="O809">
            <v>0</v>
          </cell>
          <cell r="P809" t="str">
            <v/>
          </cell>
          <cell r="Q809" t="str">
            <v>96801</v>
          </cell>
          <cell r="R809" t="str">
            <v/>
          </cell>
          <cell r="S809" t="str">
            <v/>
          </cell>
          <cell r="T809" t="str">
            <v/>
          </cell>
          <cell r="U809" t="str">
            <v>7920</v>
          </cell>
          <cell r="V809" t="str">
            <v>ZGFT</v>
          </cell>
          <cell r="W809">
            <v>45748</v>
          </cell>
          <cell r="X809">
            <v>0.11</v>
          </cell>
          <cell r="Y809">
            <v>61.602102900000006</v>
          </cell>
        </row>
        <row r="810">
          <cell r="A810" t="str">
            <v>96801-007880A000</v>
          </cell>
          <cell r="B810" t="str">
            <v>FG,WPUBUDB-Pro_SLA,Packing ASSY FCC (UDB</v>
          </cell>
          <cell r="C810" t="str">
            <v>429A</v>
          </cell>
          <cell r="D810" t="str">
            <v>N10</v>
          </cell>
          <cell r="E810" t="str">
            <v/>
          </cell>
          <cell r="F810" t="str">
            <v>ZGFT</v>
          </cell>
          <cell r="G810" t="str">
            <v>OCS  96801</v>
          </cell>
          <cell r="H810">
            <v>0</v>
          </cell>
          <cell r="I810">
            <v>1000</v>
          </cell>
          <cell r="J810">
            <v>41195.629999999997</v>
          </cell>
          <cell r="K810">
            <v>41062.33</v>
          </cell>
          <cell r="L810">
            <v>39764.519999999997</v>
          </cell>
          <cell r="M810">
            <v>0</v>
          </cell>
          <cell r="N810">
            <v>0</v>
          </cell>
          <cell r="O810">
            <v>0</v>
          </cell>
          <cell r="P810" t="str">
            <v/>
          </cell>
          <cell r="Q810" t="str">
            <v>96801</v>
          </cell>
          <cell r="R810" t="str">
            <v/>
          </cell>
          <cell r="S810" t="str">
            <v/>
          </cell>
          <cell r="T810" t="str">
            <v/>
          </cell>
          <cell r="U810" t="str">
            <v>7920</v>
          </cell>
          <cell r="V810" t="str">
            <v>ZGFT</v>
          </cell>
          <cell r="W810">
            <v>45748</v>
          </cell>
          <cell r="X810">
            <v>0.11</v>
          </cell>
          <cell r="Y810">
            <v>44.138617199999999</v>
          </cell>
        </row>
        <row r="811">
          <cell r="A811" t="str">
            <v>96801-007890A000</v>
          </cell>
          <cell r="B811" t="str">
            <v>FG,WPUBUDB-Pro_SLA,Packing ASSY US (UDB</v>
          </cell>
          <cell r="C811" t="str">
            <v>429A</v>
          </cell>
          <cell r="D811" t="str">
            <v>N10</v>
          </cell>
          <cell r="E811" t="str">
            <v/>
          </cell>
          <cell r="F811" t="str">
            <v>ZGFT</v>
          </cell>
          <cell r="G811" t="str">
            <v>OCS  96801</v>
          </cell>
          <cell r="H811">
            <v>0</v>
          </cell>
          <cell r="I811">
            <v>1000</v>
          </cell>
          <cell r="J811">
            <v>178293.33</v>
          </cell>
          <cell r="K811">
            <v>41058.11</v>
          </cell>
          <cell r="L811">
            <v>39760.300000000003</v>
          </cell>
          <cell r="M811">
            <v>0</v>
          </cell>
          <cell r="N811">
            <v>238.56</v>
          </cell>
          <cell r="O811">
            <v>6</v>
          </cell>
          <cell r="P811" t="str">
            <v/>
          </cell>
          <cell r="Q811" t="str">
            <v>96801</v>
          </cell>
          <cell r="R811" t="str">
            <v/>
          </cell>
          <cell r="S811" t="str">
            <v/>
          </cell>
          <cell r="T811" t="str">
            <v/>
          </cell>
          <cell r="U811" t="str">
            <v>7920</v>
          </cell>
          <cell r="V811" t="str">
            <v>ZGFT</v>
          </cell>
          <cell r="W811">
            <v>45748</v>
          </cell>
          <cell r="X811">
            <v>0.11</v>
          </cell>
          <cell r="Y811">
            <v>44.133933000000006</v>
          </cell>
        </row>
        <row r="812">
          <cell r="A812" t="str">
            <v>96801-007900A000</v>
          </cell>
          <cell r="B812" t="str">
            <v>FG,WPUBUDB-Pro_SLA,Packing ASSY EU (UDB</v>
          </cell>
          <cell r="C812" t="str">
            <v>429A</v>
          </cell>
          <cell r="D812" t="str">
            <v>N10</v>
          </cell>
          <cell r="E812" t="str">
            <v/>
          </cell>
          <cell r="F812" t="str">
            <v>ZGFT</v>
          </cell>
          <cell r="G812" t="str">
            <v>OCS  96801</v>
          </cell>
          <cell r="H812">
            <v>0</v>
          </cell>
          <cell r="I812">
            <v>1000</v>
          </cell>
          <cell r="J812">
            <v>42660.34</v>
          </cell>
          <cell r="K812">
            <v>41103.97</v>
          </cell>
          <cell r="L812">
            <v>39806.160000000003</v>
          </cell>
          <cell r="M812">
            <v>0</v>
          </cell>
          <cell r="N812">
            <v>2308.7600000000002</v>
          </cell>
          <cell r="O812">
            <v>58</v>
          </cell>
          <cell r="P812" t="str">
            <v/>
          </cell>
          <cell r="Q812" t="str">
            <v>96801</v>
          </cell>
          <cell r="R812" t="str">
            <v/>
          </cell>
          <cell r="S812" t="str">
            <v/>
          </cell>
          <cell r="T812" t="str">
            <v/>
          </cell>
          <cell r="U812" t="str">
            <v>7920</v>
          </cell>
          <cell r="V812" t="str">
            <v>ZGFT</v>
          </cell>
          <cell r="W812">
            <v>45748</v>
          </cell>
          <cell r="X812">
            <v>0.11</v>
          </cell>
          <cell r="Y812">
            <v>44.184837600000009</v>
          </cell>
        </row>
        <row r="813">
          <cell r="A813" t="str">
            <v>96801-007910A000</v>
          </cell>
          <cell r="B813" t="str">
            <v>FG,WPUBUDB-Pro_SLA,Packing ASSY FCC (UDB</v>
          </cell>
          <cell r="C813" t="str">
            <v>429A</v>
          </cell>
          <cell r="D813" t="str">
            <v>N10</v>
          </cell>
          <cell r="E813" t="str">
            <v/>
          </cell>
          <cell r="F813" t="str">
            <v>ZGFT</v>
          </cell>
          <cell r="G813" t="str">
            <v>OCS  96801</v>
          </cell>
          <cell r="H813">
            <v>0</v>
          </cell>
          <cell r="I813">
            <v>1000</v>
          </cell>
          <cell r="J813">
            <v>0</v>
          </cell>
          <cell r="K813">
            <v>37846.78</v>
          </cell>
          <cell r="L813">
            <v>39221.14</v>
          </cell>
          <cell r="M813">
            <v>0</v>
          </cell>
          <cell r="N813">
            <v>0</v>
          </cell>
          <cell r="O813">
            <v>0</v>
          </cell>
          <cell r="P813" t="str">
            <v/>
          </cell>
          <cell r="Q813" t="str">
            <v>96801</v>
          </cell>
          <cell r="R813" t="str">
            <v/>
          </cell>
          <cell r="S813" t="str">
            <v/>
          </cell>
          <cell r="T813" t="str">
            <v/>
          </cell>
          <cell r="U813" t="str">
            <v>7920</v>
          </cell>
          <cell r="V813" t="str">
            <v>ZGFT</v>
          </cell>
          <cell r="W813">
            <v>45748</v>
          </cell>
          <cell r="X813">
            <v>0.11</v>
          </cell>
          <cell r="Y813">
            <v>43.5354654</v>
          </cell>
        </row>
        <row r="814">
          <cell r="A814" t="str">
            <v>96801-007920A000</v>
          </cell>
          <cell r="B814" t="str">
            <v>FG,WPUBUDB-Pro_SLA,Packing ASSY US (UDB</v>
          </cell>
          <cell r="C814" t="str">
            <v>429A</v>
          </cell>
          <cell r="D814" t="str">
            <v>N10</v>
          </cell>
          <cell r="E814" t="str">
            <v/>
          </cell>
          <cell r="F814" t="str">
            <v>ZGFT</v>
          </cell>
          <cell r="G814" t="str">
            <v>OCS  96801</v>
          </cell>
          <cell r="H814">
            <v>0</v>
          </cell>
          <cell r="I814">
            <v>1000</v>
          </cell>
          <cell r="J814">
            <v>40897.35</v>
          </cell>
          <cell r="K814">
            <v>42572.62</v>
          </cell>
          <cell r="L814">
            <v>44812.56</v>
          </cell>
          <cell r="M814">
            <v>0</v>
          </cell>
          <cell r="N814">
            <v>2195.8200000000002</v>
          </cell>
          <cell r="O814">
            <v>49</v>
          </cell>
          <cell r="P814" t="str">
            <v/>
          </cell>
          <cell r="Q814" t="str">
            <v>96801</v>
          </cell>
          <cell r="R814" t="str">
            <v/>
          </cell>
          <cell r="S814" t="str">
            <v/>
          </cell>
          <cell r="T814" t="str">
            <v/>
          </cell>
          <cell r="U814" t="str">
            <v>7920</v>
          </cell>
          <cell r="V814" t="str">
            <v>ZGFT</v>
          </cell>
          <cell r="W814">
            <v>45748</v>
          </cell>
          <cell r="X814">
            <v>0.11</v>
          </cell>
          <cell r="Y814">
            <v>49.741941600000004</v>
          </cell>
        </row>
        <row r="815">
          <cell r="A815" t="str">
            <v>96801-007930A000</v>
          </cell>
          <cell r="B815" t="str">
            <v>FG,WPUBUDB-Pro_SLA,Packing ASSY EU (UDB</v>
          </cell>
          <cell r="C815" t="str">
            <v>429A</v>
          </cell>
          <cell r="D815" t="str">
            <v>N10</v>
          </cell>
          <cell r="E815" t="str">
            <v/>
          </cell>
          <cell r="F815" t="str">
            <v>ZGFT</v>
          </cell>
          <cell r="G815" t="str">
            <v>OCS  96801</v>
          </cell>
          <cell r="H815">
            <v>0</v>
          </cell>
          <cell r="I815">
            <v>1000</v>
          </cell>
          <cell r="J815">
            <v>0</v>
          </cell>
          <cell r="K815">
            <v>40224.17</v>
          </cell>
          <cell r="L815">
            <v>42481.22</v>
          </cell>
          <cell r="M815">
            <v>0</v>
          </cell>
          <cell r="N815">
            <v>0</v>
          </cell>
          <cell r="O815">
            <v>0</v>
          </cell>
          <cell r="P815" t="str">
            <v/>
          </cell>
          <cell r="Q815" t="str">
            <v>96801</v>
          </cell>
          <cell r="R815" t="str">
            <v/>
          </cell>
          <cell r="S815" t="str">
            <v/>
          </cell>
          <cell r="T815" t="str">
            <v/>
          </cell>
          <cell r="U815" t="str">
            <v>7920</v>
          </cell>
          <cell r="V815" t="str">
            <v>ZGFT</v>
          </cell>
          <cell r="W815">
            <v>45748</v>
          </cell>
          <cell r="X815">
            <v>0.11</v>
          </cell>
          <cell r="Y815">
            <v>47.154154200000008</v>
          </cell>
        </row>
        <row r="816">
          <cell r="A816" t="str">
            <v>96801-007960A000</v>
          </cell>
          <cell r="B816" t="str">
            <v>FG,WPB8326_NA,Tested PCBA set,RoHS,(HF)</v>
          </cell>
          <cell r="C816" t="str">
            <v>429B</v>
          </cell>
          <cell r="D816" t="str">
            <v>N14</v>
          </cell>
          <cell r="E816" t="str">
            <v/>
          </cell>
          <cell r="F816" t="str">
            <v>ZGFT</v>
          </cell>
          <cell r="G816" t="str">
            <v>OCS  96801</v>
          </cell>
          <cell r="H816">
            <v>0</v>
          </cell>
          <cell r="I816">
            <v>1000</v>
          </cell>
          <cell r="J816">
            <v>105343.81</v>
          </cell>
          <cell r="K816">
            <v>100843.68</v>
          </cell>
          <cell r="L816">
            <v>123262.58</v>
          </cell>
          <cell r="M816">
            <v>0</v>
          </cell>
          <cell r="N816">
            <v>0</v>
          </cell>
          <cell r="O816">
            <v>0</v>
          </cell>
          <cell r="P816" t="str">
            <v/>
          </cell>
          <cell r="Q816" t="str">
            <v>96801</v>
          </cell>
          <cell r="R816" t="str">
            <v/>
          </cell>
          <cell r="S816" t="str">
            <v/>
          </cell>
          <cell r="T816" t="str">
            <v/>
          </cell>
          <cell r="U816" t="str">
            <v>7920</v>
          </cell>
          <cell r="V816" t="str">
            <v>ZGFT</v>
          </cell>
          <cell r="W816">
            <v>45748</v>
          </cell>
          <cell r="X816">
            <v>0.11</v>
          </cell>
          <cell r="Y816">
            <v>136.8214638</v>
          </cell>
        </row>
        <row r="817">
          <cell r="A817" t="str">
            <v>96801-007970A000</v>
          </cell>
          <cell r="B817" t="str">
            <v>FG,WPUBLocoM5_NA,Packing ASSY EU</v>
          </cell>
          <cell r="C817" t="str">
            <v>429A</v>
          </cell>
          <cell r="D817" t="str">
            <v>N10</v>
          </cell>
          <cell r="E817" t="str">
            <v/>
          </cell>
          <cell r="F817" t="str">
            <v>ZGFT</v>
          </cell>
          <cell r="G817" t="str">
            <v>OCS  96801</v>
          </cell>
          <cell r="H817">
            <v>0</v>
          </cell>
          <cell r="I817">
            <v>1000</v>
          </cell>
          <cell r="J817">
            <v>21730.57</v>
          </cell>
          <cell r="K817">
            <v>18568.13</v>
          </cell>
          <cell r="L817">
            <v>20480.97</v>
          </cell>
          <cell r="M817">
            <v>0</v>
          </cell>
          <cell r="N817">
            <v>716.83</v>
          </cell>
          <cell r="O817">
            <v>35</v>
          </cell>
          <cell r="P817" t="str">
            <v/>
          </cell>
          <cell r="Q817" t="str">
            <v>96801</v>
          </cell>
          <cell r="R817" t="str">
            <v/>
          </cell>
          <cell r="S817" t="str">
            <v/>
          </cell>
          <cell r="T817" t="str">
            <v/>
          </cell>
          <cell r="U817" t="str">
            <v>7920</v>
          </cell>
          <cell r="V817" t="str">
            <v>ZGFT</v>
          </cell>
          <cell r="W817">
            <v>45748</v>
          </cell>
          <cell r="X817">
            <v>0.11</v>
          </cell>
          <cell r="Y817">
            <v>22.733876700000007</v>
          </cell>
        </row>
        <row r="818">
          <cell r="A818" t="str">
            <v>96801-007970A000</v>
          </cell>
          <cell r="B818" t="str">
            <v>FG,WPUBLocoM5_NA,Packing ASSY EU</v>
          </cell>
          <cell r="C818" t="str">
            <v>429B</v>
          </cell>
          <cell r="D818" t="str">
            <v>N10</v>
          </cell>
          <cell r="E818" t="str">
            <v/>
          </cell>
          <cell r="F818" t="str">
            <v>ZGFT</v>
          </cell>
          <cell r="G818" t="str">
            <v>OCS  96801</v>
          </cell>
          <cell r="H818">
            <v>0</v>
          </cell>
          <cell r="I818">
            <v>1000</v>
          </cell>
          <cell r="J818">
            <v>0</v>
          </cell>
          <cell r="K818">
            <v>18217.39</v>
          </cell>
          <cell r="L818">
            <v>18525.46</v>
          </cell>
          <cell r="M818">
            <v>0</v>
          </cell>
          <cell r="N818">
            <v>0</v>
          </cell>
          <cell r="O818">
            <v>0</v>
          </cell>
          <cell r="P818" t="str">
            <v/>
          </cell>
          <cell r="Q818" t="str">
            <v>96801</v>
          </cell>
          <cell r="R818" t="str">
            <v/>
          </cell>
          <cell r="S818" t="str">
            <v/>
          </cell>
          <cell r="T818" t="str">
            <v/>
          </cell>
          <cell r="U818" t="str">
            <v>7920</v>
          </cell>
          <cell r="V818" t="str">
            <v>ZGFT</v>
          </cell>
          <cell r="W818">
            <v>45748</v>
          </cell>
          <cell r="X818">
            <v>0.11</v>
          </cell>
          <cell r="Y818">
            <v>20.5632606</v>
          </cell>
        </row>
        <row r="819">
          <cell r="A819" t="str">
            <v>96801-007980A000</v>
          </cell>
          <cell r="B819" t="str">
            <v>FG,WPUBLocoM5_NA,Packing ASSY FCC</v>
          </cell>
          <cell r="C819" t="str">
            <v>429A</v>
          </cell>
          <cell r="D819" t="str">
            <v>N10</v>
          </cell>
          <cell r="E819" t="str">
            <v/>
          </cell>
          <cell r="F819" t="str">
            <v>ZGFT</v>
          </cell>
          <cell r="G819" t="str">
            <v>OCS  96801</v>
          </cell>
          <cell r="H819">
            <v>0</v>
          </cell>
          <cell r="I819">
            <v>1000</v>
          </cell>
          <cell r="J819">
            <v>21796</v>
          </cell>
          <cell r="K819">
            <v>18567.169999999998</v>
          </cell>
          <cell r="L819">
            <v>20480.009999999998</v>
          </cell>
          <cell r="M819">
            <v>0</v>
          </cell>
          <cell r="N819">
            <v>102.4</v>
          </cell>
          <cell r="O819">
            <v>5</v>
          </cell>
          <cell r="P819" t="str">
            <v/>
          </cell>
          <cell r="Q819" t="str">
            <v>96801</v>
          </cell>
          <cell r="R819" t="str">
            <v/>
          </cell>
          <cell r="S819" t="str">
            <v/>
          </cell>
          <cell r="T819" t="str">
            <v/>
          </cell>
          <cell r="U819" t="str">
            <v>7920</v>
          </cell>
          <cell r="V819" t="str">
            <v>ZGFT</v>
          </cell>
          <cell r="W819">
            <v>45748</v>
          </cell>
          <cell r="X819">
            <v>0.11</v>
          </cell>
          <cell r="Y819">
            <v>22.732811100000003</v>
          </cell>
        </row>
        <row r="820">
          <cell r="A820" t="str">
            <v>96801-007980A000</v>
          </cell>
          <cell r="B820" t="str">
            <v>FG,WPUBLocoM5_NA,Packing ASSY FCC</v>
          </cell>
          <cell r="C820" t="str">
            <v>429B</v>
          </cell>
          <cell r="D820" t="str">
            <v>N10</v>
          </cell>
          <cell r="E820" t="str">
            <v/>
          </cell>
          <cell r="F820" t="str">
            <v>ZGFT</v>
          </cell>
          <cell r="G820" t="str">
            <v>OCS  96801</v>
          </cell>
          <cell r="H820">
            <v>0</v>
          </cell>
          <cell r="I820">
            <v>1000</v>
          </cell>
          <cell r="J820">
            <v>0</v>
          </cell>
          <cell r="K820">
            <v>18216.43</v>
          </cell>
          <cell r="L820">
            <v>18524.5</v>
          </cell>
          <cell r="M820">
            <v>0</v>
          </cell>
          <cell r="N820">
            <v>0</v>
          </cell>
          <cell r="O820">
            <v>0</v>
          </cell>
          <cell r="P820" t="str">
            <v/>
          </cell>
          <cell r="Q820" t="str">
            <v>96801</v>
          </cell>
          <cell r="R820" t="str">
            <v/>
          </cell>
          <cell r="S820" t="str">
            <v/>
          </cell>
          <cell r="T820" t="str">
            <v/>
          </cell>
          <cell r="U820" t="str">
            <v>7920</v>
          </cell>
          <cell r="V820" t="str">
            <v>ZGFT</v>
          </cell>
          <cell r="W820">
            <v>45748</v>
          </cell>
          <cell r="X820">
            <v>0.11</v>
          </cell>
          <cell r="Y820">
            <v>20.562195000000003</v>
          </cell>
        </row>
        <row r="821">
          <cell r="A821" t="str">
            <v>96801-007990A000</v>
          </cell>
          <cell r="B821" t="str">
            <v>FG,WPUBLocoM5_NA,Packing ASSY US (LocoM5</v>
          </cell>
          <cell r="C821" t="str">
            <v>429A</v>
          </cell>
          <cell r="D821" t="str">
            <v>N10</v>
          </cell>
          <cell r="E821" t="str">
            <v/>
          </cell>
          <cell r="F821" t="str">
            <v>ZGFT</v>
          </cell>
          <cell r="G821" t="str">
            <v>OCS  96801</v>
          </cell>
          <cell r="H821">
            <v>0</v>
          </cell>
          <cell r="I821">
            <v>1000</v>
          </cell>
          <cell r="J821">
            <v>0</v>
          </cell>
          <cell r="K821">
            <v>18463.87</v>
          </cell>
          <cell r="L821">
            <v>18757.62</v>
          </cell>
          <cell r="M821">
            <v>0</v>
          </cell>
          <cell r="N821">
            <v>0</v>
          </cell>
          <cell r="O821">
            <v>0</v>
          </cell>
          <cell r="P821" t="str">
            <v/>
          </cell>
          <cell r="Q821" t="str">
            <v>96801</v>
          </cell>
          <cell r="R821" t="str">
            <v/>
          </cell>
          <cell r="S821" t="str">
            <v/>
          </cell>
          <cell r="T821" t="str">
            <v/>
          </cell>
          <cell r="U821" t="str">
            <v>7920</v>
          </cell>
          <cell r="V821" t="str">
            <v>ZGFT</v>
          </cell>
          <cell r="W821">
            <v>45748</v>
          </cell>
          <cell r="X821">
            <v>0.11</v>
          </cell>
          <cell r="Y821">
            <v>20.8209582</v>
          </cell>
        </row>
        <row r="822">
          <cell r="A822" t="str">
            <v>96801-007990A000</v>
          </cell>
          <cell r="B822" t="str">
            <v>FG,WPUBLocoM5_NA,Packing ASSY US (LocoM5</v>
          </cell>
          <cell r="C822" t="str">
            <v>429B</v>
          </cell>
          <cell r="D822" t="str">
            <v>N10</v>
          </cell>
          <cell r="E822" t="str">
            <v/>
          </cell>
          <cell r="F822" t="str">
            <v>ZGFT</v>
          </cell>
          <cell r="G822" t="str">
            <v>OCS  96801</v>
          </cell>
          <cell r="H822">
            <v>0</v>
          </cell>
          <cell r="I822">
            <v>1000</v>
          </cell>
          <cell r="J822">
            <v>0</v>
          </cell>
          <cell r="K822">
            <v>18566.63</v>
          </cell>
          <cell r="L822">
            <v>18903.919999999998</v>
          </cell>
          <cell r="M822">
            <v>0</v>
          </cell>
          <cell r="N822">
            <v>0</v>
          </cell>
          <cell r="O822">
            <v>0</v>
          </cell>
          <cell r="P822" t="str">
            <v/>
          </cell>
          <cell r="Q822" t="str">
            <v>96801</v>
          </cell>
          <cell r="R822" t="str">
            <v/>
          </cell>
          <cell r="S822" t="str">
            <v/>
          </cell>
          <cell r="T822" t="str">
            <v/>
          </cell>
          <cell r="U822" t="str">
            <v>7920</v>
          </cell>
          <cell r="V822" t="str">
            <v>ZGFT</v>
          </cell>
          <cell r="W822">
            <v>45748</v>
          </cell>
          <cell r="X822">
            <v>0.11</v>
          </cell>
          <cell r="Y822">
            <v>20.983351200000001</v>
          </cell>
        </row>
        <row r="823">
          <cell r="A823" t="str">
            <v>96801-008000A000</v>
          </cell>
          <cell r="B823" t="str">
            <v>FG,WPX9926-AT_NA,Packing ASSY,PCBA</v>
          </cell>
          <cell r="C823" t="str">
            <v>429A</v>
          </cell>
          <cell r="D823" t="str">
            <v>N14</v>
          </cell>
          <cell r="E823" t="str">
            <v/>
          </cell>
          <cell r="F823" t="str">
            <v>ZGFT</v>
          </cell>
          <cell r="G823" t="str">
            <v>OCS  96801</v>
          </cell>
          <cell r="H823">
            <v>0</v>
          </cell>
          <cell r="I823">
            <v>1000</v>
          </cell>
          <cell r="J823">
            <v>74661</v>
          </cell>
          <cell r="K823">
            <v>74661.14</v>
          </cell>
          <cell r="L823">
            <v>66538.69</v>
          </cell>
          <cell r="M823">
            <v>0</v>
          </cell>
          <cell r="N823">
            <v>2661.55</v>
          </cell>
          <cell r="O823">
            <v>40</v>
          </cell>
          <cell r="P823" t="str">
            <v/>
          </cell>
          <cell r="Q823" t="str">
            <v>96801</v>
          </cell>
          <cell r="R823" t="str">
            <v/>
          </cell>
          <cell r="S823" t="str">
            <v/>
          </cell>
          <cell r="T823" t="str">
            <v/>
          </cell>
          <cell r="U823" t="str">
            <v>7920</v>
          </cell>
          <cell r="V823" t="str">
            <v>ZGFT</v>
          </cell>
          <cell r="W823">
            <v>45748</v>
          </cell>
          <cell r="X823">
            <v>0.11</v>
          </cell>
          <cell r="Y823">
            <v>73.857945900000004</v>
          </cell>
        </row>
        <row r="824">
          <cell r="A824" t="str">
            <v>96801-008000A000</v>
          </cell>
          <cell r="B824" t="str">
            <v>FG,WPX9926-AT_NA,Packing ASSY,PCBA</v>
          </cell>
          <cell r="C824" t="str">
            <v>429B</v>
          </cell>
          <cell r="D824" t="str">
            <v>N14</v>
          </cell>
          <cell r="E824" t="str">
            <v/>
          </cell>
          <cell r="F824" t="str">
            <v>ZGFT</v>
          </cell>
          <cell r="G824" t="str">
            <v>OCS  96801</v>
          </cell>
          <cell r="H824">
            <v>0</v>
          </cell>
          <cell r="I824">
            <v>1000</v>
          </cell>
          <cell r="J824">
            <v>0</v>
          </cell>
          <cell r="K824">
            <v>74874.070000000007</v>
          </cell>
          <cell r="L824">
            <v>66769.119999999995</v>
          </cell>
          <cell r="M824">
            <v>0</v>
          </cell>
          <cell r="N824">
            <v>0</v>
          </cell>
          <cell r="O824">
            <v>0</v>
          </cell>
          <cell r="P824" t="str">
            <v/>
          </cell>
          <cell r="Q824" t="str">
            <v>96801</v>
          </cell>
          <cell r="R824" t="str">
            <v/>
          </cell>
          <cell r="S824" t="str">
            <v/>
          </cell>
          <cell r="T824" t="str">
            <v/>
          </cell>
          <cell r="U824" t="str">
            <v>7920</v>
          </cell>
          <cell r="V824" t="str">
            <v>ZGFT</v>
          </cell>
          <cell r="W824">
            <v>45748</v>
          </cell>
          <cell r="X824">
            <v>0.11</v>
          </cell>
          <cell r="Y824">
            <v>74.11372320000001</v>
          </cell>
        </row>
        <row r="825">
          <cell r="A825" t="str">
            <v>96801-008020A000</v>
          </cell>
          <cell r="B825" t="str">
            <v>FG,WRB8326_NA,FG,WRB8326 SKU3_NA,Packing</v>
          </cell>
          <cell r="C825" t="str">
            <v>429A</v>
          </cell>
          <cell r="D825" t="str">
            <v>N14</v>
          </cell>
          <cell r="E825" t="str">
            <v/>
          </cell>
          <cell r="F825" t="str">
            <v>ZGFT</v>
          </cell>
          <cell r="G825" t="str">
            <v>OCS  96801</v>
          </cell>
          <cell r="H825">
            <v>0</v>
          </cell>
          <cell r="I825">
            <v>1000</v>
          </cell>
          <cell r="J825">
            <v>0</v>
          </cell>
          <cell r="K825">
            <v>70598.67</v>
          </cell>
          <cell r="L825">
            <v>69790.850000000006</v>
          </cell>
          <cell r="M825">
            <v>0</v>
          </cell>
          <cell r="N825">
            <v>0</v>
          </cell>
          <cell r="O825">
            <v>0</v>
          </cell>
          <cell r="P825" t="str">
            <v/>
          </cell>
          <cell r="Q825" t="str">
            <v>96801</v>
          </cell>
          <cell r="R825" t="str">
            <v/>
          </cell>
          <cell r="S825" t="str">
            <v/>
          </cell>
          <cell r="T825" t="str">
            <v/>
          </cell>
          <cell r="U825" t="str">
            <v>7920</v>
          </cell>
          <cell r="V825" t="str">
            <v>ZGFT</v>
          </cell>
          <cell r="W825">
            <v>45748</v>
          </cell>
          <cell r="X825">
            <v>0.11</v>
          </cell>
          <cell r="Y825">
            <v>77.467843500000015</v>
          </cell>
        </row>
        <row r="826">
          <cell r="A826" t="str">
            <v>96801-008020A000</v>
          </cell>
          <cell r="B826" t="str">
            <v>FG,WRB8326_NA,FG,WRB8326 SKU3_NA,Packing</v>
          </cell>
          <cell r="C826" t="str">
            <v>429B</v>
          </cell>
          <cell r="D826" t="str">
            <v>N14</v>
          </cell>
          <cell r="E826" t="str">
            <v/>
          </cell>
          <cell r="F826" t="str">
            <v>ZGFT</v>
          </cell>
          <cell r="G826" t="str">
            <v>OCS  96801</v>
          </cell>
          <cell r="H826">
            <v>0</v>
          </cell>
          <cell r="I826">
            <v>1000</v>
          </cell>
          <cell r="J826">
            <v>0</v>
          </cell>
          <cell r="K826">
            <v>70558.19</v>
          </cell>
          <cell r="L826">
            <v>69896.47</v>
          </cell>
          <cell r="M826">
            <v>0</v>
          </cell>
          <cell r="N826">
            <v>0</v>
          </cell>
          <cell r="O826">
            <v>0</v>
          </cell>
          <cell r="P826" t="str">
            <v/>
          </cell>
          <cell r="Q826" t="str">
            <v>96801</v>
          </cell>
          <cell r="R826" t="str">
            <v/>
          </cell>
          <cell r="S826" t="str">
            <v/>
          </cell>
          <cell r="T826" t="str">
            <v/>
          </cell>
          <cell r="U826" t="str">
            <v>7920</v>
          </cell>
          <cell r="V826" t="str">
            <v>ZGFT</v>
          </cell>
          <cell r="W826">
            <v>45748</v>
          </cell>
          <cell r="X826">
            <v>0.11</v>
          </cell>
          <cell r="Y826">
            <v>77.585081700000018</v>
          </cell>
        </row>
        <row r="827">
          <cell r="A827" t="str">
            <v>96801-008030A000</v>
          </cell>
          <cell r="B827" t="str">
            <v>FG,WRB8326_NA,FG,WRB8326 SKU4_NA,Packing</v>
          </cell>
          <cell r="C827" t="str">
            <v>429A</v>
          </cell>
          <cell r="D827" t="str">
            <v>N14</v>
          </cell>
          <cell r="E827" t="str">
            <v/>
          </cell>
          <cell r="F827" t="str">
            <v>ZGFT</v>
          </cell>
          <cell r="G827" t="str">
            <v>OCS  96801</v>
          </cell>
          <cell r="H827">
            <v>0</v>
          </cell>
          <cell r="I827">
            <v>1000</v>
          </cell>
          <cell r="J827">
            <v>0</v>
          </cell>
          <cell r="K827">
            <v>68953.64</v>
          </cell>
          <cell r="L827">
            <v>68145.820000000007</v>
          </cell>
          <cell r="M827">
            <v>0</v>
          </cell>
          <cell r="N827">
            <v>0</v>
          </cell>
          <cell r="O827">
            <v>0</v>
          </cell>
          <cell r="P827" t="str">
            <v/>
          </cell>
          <cell r="Q827" t="str">
            <v>96801</v>
          </cell>
          <cell r="R827" t="str">
            <v/>
          </cell>
          <cell r="S827" t="str">
            <v/>
          </cell>
          <cell r="T827" t="str">
            <v/>
          </cell>
          <cell r="U827" t="str">
            <v>7920</v>
          </cell>
          <cell r="V827" t="str">
            <v>ZGFT</v>
          </cell>
          <cell r="W827">
            <v>45748</v>
          </cell>
          <cell r="X827">
            <v>0.11</v>
          </cell>
          <cell r="Y827">
            <v>75.641860200000011</v>
          </cell>
        </row>
        <row r="828">
          <cell r="A828" t="str">
            <v>96801-008030A000</v>
          </cell>
          <cell r="B828" t="str">
            <v>FG,WRB8326_NA,FG,WRB8326 SKU4_NA,Packing</v>
          </cell>
          <cell r="C828" t="str">
            <v>429B</v>
          </cell>
          <cell r="D828" t="str">
            <v>N14</v>
          </cell>
          <cell r="E828" t="str">
            <v/>
          </cell>
          <cell r="F828" t="str">
            <v>ZGFT</v>
          </cell>
          <cell r="G828" t="str">
            <v>OCS  96801</v>
          </cell>
          <cell r="H828">
            <v>0</v>
          </cell>
          <cell r="I828">
            <v>1000</v>
          </cell>
          <cell r="J828">
            <v>0</v>
          </cell>
          <cell r="K828">
            <v>68806.399999999994</v>
          </cell>
          <cell r="L828">
            <v>68144.679999999993</v>
          </cell>
          <cell r="M828">
            <v>0</v>
          </cell>
          <cell r="N828">
            <v>0</v>
          </cell>
          <cell r="O828">
            <v>0</v>
          </cell>
          <cell r="P828" t="str">
            <v/>
          </cell>
          <cell r="Q828" t="str">
            <v>96801</v>
          </cell>
          <cell r="R828" t="str">
            <v/>
          </cell>
          <cell r="S828" t="str">
            <v/>
          </cell>
          <cell r="T828" t="str">
            <v/>
          </cell>
          <cell r="U828" t="str">
            <v>7920</v>
          </cell>
          <cell r="V828" t="str">
            <v>ZGFT</v>
          </cell>
          <cell r="W828">
            <v>45748</v>
          </cell>
          <cell r="X828">
            <v>0.11</v>
          </cell>
          <cell r="Y828">
            <v>75.640594800000002</v>
          </cell>
        </row>
        <row r="829">
          <cell r="A829" t="str">
            <v>96801-008040A000</v>
          </cell>
          <cell r="B829" t="str">
            <v>FG,WPUBUDB-Pro_SLA,Packing ASSY AU (UDB</v>
          </cell>
          <cell r="C829" t="str">
            <v>429A</v>
          </cell>
          <cell r="D829" t="str">
            <v>N10</v>
          </cell>
          <cell r="E829" t="str">
            <v/>
          </cell>
          <cell r="F829" t="str">
            <v>ZGFT</v>
          </cell>
          <cell r="G829" t="str">
            <v>OCS  96801</v>
          </cell>
          <cell r="H829">
            <v>0</v>
          </cell>
          <cell r="I829">
            <v>1000</v>
          </cell>
          <cell r="J829">
            <v>45330.63</v>
          </cell>
          <cell r="K829">
            <v>41049.61</v>
          </cell>
          <cell r="L829">
            <v>39751.800000000003</v>
          </cell>
          <cell r="M829">
            <v>0</v>
          </cell>
          <cell r="N829">
            <v>636.03</v>
          </cell>
          <cell r="O829">
            <v>16</v>
          </cell>
          <cell r="P829" t="str">
            <v/>
          </cell>
          <cell r="Q829" t="str">
            <v>96801</v>
          </cell>
          <cell r="R829" t="str">
            <v/>
          </cell>
          <cell r="S829" t="str">
            <v/>
          </cell>
          <cell r="T829" t="str">
            <v/>
          </cell>
          <cell r="U829" t="str">
            <v>7920</v>
          </cell>
          <cell r="V829" t="str">
            <v>ZGFT</v>
          </cell>
          <cell r="W829">
            <v>45748</v>
          </cell>
          <cell r="X829">
            <v>0.11</v>
          </cell>
          <cell r="Y829">
            <v>44.12449800000001</v>
          </cell>
        </row>
        <row r="830">
          <cell r="A830" t="str">
            <v>96801-008050A000</v>
          </cell>
          <cell r="B830" t="str">
            <v>FG,WPUBUDB-Pro_SLA,Packing ASSY UK (UDB</v>
          </cell>
          <cell r="C830" t="str">
            <v>429A</v>
          </cell>
          <cell r="D830" t="str">
            <v>N10</v>
          </cell>
          <cell r="E830" t="str">
            <v/>
          </cell>
          <cell r="F830" t="str">
            <v>ZGFT</v>
          </cell>
          <cell r="G830" t="str">
            <v>OCS  96801</v>
          </cell>
          <cell r="H830">
            <v>0</v>
          </cell>
          <cell r="I830">
            <v>1000</v>
          </cell>
          <cell r="J830">
            <v>40470</v>
          </cell>
          <cell r="K830">
            <v>41309.61</v>
          </cell>
          <cell r="L830">
            <v>40011.800000000003</v>
          </cell>
          <cell r="M830">
            <v>0</v>
          </cell>
          <cell r="N830">
            <v>120.04</v>
          </cell>
          <cell r="O830">
            <v>3</v>
          </cell>
          <cell r="P830" t="str">
            <v/>
          </cell>
          <cell r="Q830" t="str">
            <v>96801</v>
          </cell>
          <cell r="R830" t="str">
            <v/>
          </cell>
          <cell r="S830" t="str">
            <v/>
          </cell>
          <cell r="T830" t="str">
            <v/>
          </cell>
          <cell r="U830" t="str">
            <v>7920</v>
          </cell>
          <cell r="V830" t="str">
            <v>ZGFT</v>
          </cell>
          <cell r="W830">
            <v>45748</v>
          </cell>
          <cell r="X830">
            <v>0.11</v>
          </cell>
          <cell r="Y830">
            <v>44.413098000000005</v>
          </cell>
        </row>
        <row r="831">
          <cell r="A831" t="str">
            <v>96801-008060A000</v>
          </cell>
          <cell r="B831" t="str">
            <v>FG,WPUBU6-Enterprise-IW_NA,Packing</v>
          </cell>
          <cell r="C831" t="str">
            <v>429A</v>
          </cell>
          <cell r="D831" t="str">
            <v>N10</v>
          </cell>
          <cell r="E831" t="str">
            <v/>
          </cell>
          <cell r="F831" t="str">
            <v>ZGFT</v>
          </cell>
          <cell r="G831" t="str">
            <v>OCS  96801</v>
          </cell>
          <cell r="H831">
            <v>0</v>
          </cell>
          <cell r="I831">
            <v>1000</v>
          </cell>
          <cell r="J831">
            <v>0</v>
          </cell>
          <cell r="K831">
            <v>101531.21</v>
          </cell>
          <cell r="L831">
            <v>97954.16</v>
          </cell>
          <cell r="M831">
            <v>0</v>
          </cell>
          <cell r="N831">
            <v>0</v>
          </cell>
          <cell r="O831">
            <v>0</v>
          </cell>
          <cell r="P831" t="str">
            <v/>
          </cell>
          <cell r="Q831" t="str">
            <v>96801</v>
          </cell>
          <cell r="R831" t="str">
            <v/>
          </cell>
          <cell r="S831" t="str">
            <v/>
          </cell>
          <cell r="T831" t="str">
            <v/>
          </cell>
          <cell r="U831" t="str">
            <v>7920</v>
          </cell>
          <cell r="V831" t="str">
            <v>ZGFT</v>
          </cell>
          <cell r="W831">
            <v>45748</v>
          </cell>
          <cell r="X831">
            <v>0.11</v>
          </cell>
          <cell r="Y831">
            <v>108.72911760000001</v>
          </cell>
        </row>
        <row r="832">
          <cell r="A832" t="str">
            <v>96801-008060A000</v>
          </cell>
          <cell r="B832" t="str">
            <v>FG,WPUBU6-Enterprise-IW_NA,Packing</v>
          </cell>
          <cell r="C832" t="str">
            <v>429B</v>
          </cell>
          <cell r="D832" t="str">
            <v>N10</v>
          </cell>
          <cell r="E832" t="str">
            <v/>
          </cell>
          <cell r="F832" t="str">
            <v>ZGFT</v>
          </cell>
          <cell r="G832" t="str">
            <v>OCS  96801</v>
          </cell>
          <cell r="H832">
            <v>0</v>
          </cell>
          <cell r="I832">
            <v>1000</v>
          </cell>
          <cell r="J832">
            <v>0</v>
          </cell>
          <cell r="K832">
            <v>96448.79</v>
          </cell>
          <cell r="L832">
            <v>99450.58</v>
          </cell>
          <cell r="M832">
            <v>0</v>
          </cell>
          <cell r="N832">
            <v>0</v>
          </cell>
          <cell r="O832">
            <v>0</v>
          </cell>
          <cell r="P832" t="str">
            <v/>
          </cell>
          <cell r="Q832" t="str">
            <v>96801</v>
          </cell>
          <cell r="R832" t="str">
            <v/>
          </cell>
          <cell r="S832" t="str">
            <v/>
          </cell>
          <cell r="T832" t="str">
            <v/>
          </cell>
          <cell r="U832" t="str">
            <v>7920</v>
          </cell>
          <cell r="V832" t="str">
            <v>ZGFT</v>
          </cell>
          <cell r="W832">
            <v>45748</v>
          </cell>
          <cell r="X832">
            <v>0.11</v>
          </cell>
          <cell r="Y832">
            <v>110.39014380000002</v>
          </cell>
        </row>
        <row r="833">
          <cell r="A833" t="str">
            <v>96801-008070A000</v>
          </cell>
          <cell r="B833" t="str">
            <v>FG,WPUBU6-Enterprise-IW_NA,Packing</v>
          </cell>
          <cell r="C833" t="str">
            <v>429A</v>
          </cell>
          <cell r="D833" t="str">
            <v>N10</v>
          </cell>
          <cell r="E833" t="str">
            <v/>
          </cell>
          <cell r="F833" t="str">
            <v>ZGFT</v>
          </cell>
          <cell r="G833" t="str">
            <v>OCS  96801</v>
          </cell>
          <cell r="H833">
            <v>0</v>
          </cell>
          <cell r="I833">
            <v>1000</v>
          </cell>
          <cell r="J833">
            <v>0</v>
          </cell>
          <cell r="K833">
            <v>101701.22</v>
          </cell>
          <cell r="L833">
            <v>98056</v>
          </cell>
          <cell r="M833">
            <v>0</v>
          </cell>
          <cell r="N833">
            <v>0</v>
          </cell>
          <cell r="O833">
            <v>0</v>
          </cell>
          <cell r="P833" t="str">
            <v/>
          </cell>
          <cell r="Q833" t="str">
            <v>96801</v>
          </cell>
          <cell r="R833" t="str">
            <v/>
          </cell>
          <cell r="S833" t="str">
            <v/>
          </cell>
          <cell r="T833" t="str">
            <v/>
          </cell>
          <cell r="U833" t="str">
            <v>7920</v>
          </cell>
          <cell r="V833" t="str">
            <v>ZGFT</v>
          </cell>
          <cell r="W833">
            <v>45748</v>
          </cell>
          <cell r="X833">
            <v>0.11</v>
          </cell>
          <cell r="Y833">
            <v>108.84216000000001</v>
          </cell>
        </row>
        <row r="834">
          <cell r="A834" t="str">
            <v>96801-008070A000</v>
          </cell>
          <cell r="B834" t="str">
            <v>FG,WPUBU6-Enterprise-IW_NA,Packing</v>
          </cell>
          <cell r="C834" t="str">
            <v>429B</v>
          </cell>
          <cell r="D834" t="str">
            <v>N10</v>
          </cell>
          <cell r="E834" t="str">
            <v/>
          </cell>
          <cell r="F834" t="str">
            <v>ZGFT</v>
          </cell>
          <cell r="G834" t="str">
            <v>OCS  96801</v>
          </cell>
          <cell r="H834">
            <v>0</v>
          </cell>
          <cell r="I834">
            <v>1000</v>
          </cell>
          <cell r="J834">
            <v>0</v>
          </cell>
          <cell r="K834">
            <v>96550.94</v>
          </cell>
          <cell r="L834">
            <v>99552.73</v>
          </cell>
          <cell r="M834">
            <v>0</v>
          </cell>
          <cell r="N834">
            <v>0</v>
          </cell>
          <cell r="O834">
            <v>0</v>
          </cell>
          <cell r="P834" t="str">
            <v/>
          </cell>
          <cell r="Q834" t="str">
            <v>96801</v>
          </cell>
          <cell r="R834" t="str">
            <v/>
          </cell>
          <cell r="S834" t="str">
            <v/>
          </cell>
          <cell r="T834" t="str">
            <v/>
          </cell>
          <cell r="U834" t="str">
            <v>7920</v>
          </cell>
          <cell r="V834" t="str">
            <v>ZGFT</v>
          </cell>
          <cell r="W834">
            <v>45748</v>
          </cell>
          <cell r="X834">
            <v>0.11</v>
          </cell>
          <cell r="Y834">
            <v>110.50353030000001</v>
          </cell>
        </row>
        <row r="835">
          <cell r="A835" t="str">
            <v>96801-008080A000</v>
          </cell>
          <cell r="B835" t="str">
            <v>FG,WPUBUDB-Pro_SLA,Packing ASSY AR (UDB</v>
          </cell>
          <cell r="C835" t="str">
            <v>429A</v>
          </cell>
          <cell r="D835" t="str">
            <v>N10</v>
          </cell>
          <cell r="E835" t="str">
            <v/>
          </cell>
          <cell r="F835" t="str">
            <v>ZGFT</v>
          </cell>
          <cell r="G835" t="str">
            <v>OCS  96801</v>
          </cell>
          <cell r="H835">
            <v>0</v>
          </cell>
          <cell r="I835">
            <v>1000</v>
          </cell>
          <cell r="J835">
            <v>64568.33</v>
          </cell>
          <cell r="K835">
            <v>41049.61</v>
          </cell>
          <cell r="L835">
            <v>39751.800000000003</v>
          </cell>
          <cell r="M835">
            <v>0</v>
          </cell>
          <cell r="N835">
            <v>477.02</v>
          </cell>
          <cell r="O835">
            <v>12</v>
          </cell>
          <cell r="P835" t="str">
            <v/>
          </cell>
          <cell r="Q835" t="str">
            <v>96801</v>
          </cell>
          <cell r="R835" t="str">
            <v/>
          </cell>
          <cell r="S835" t="str">
            <v/>
          </cell>
          <cell r="T835" t="str">
            <v/>
          </cell>
          <cell r="U835" t="str">
            <v>7920</v>
          </cell>
          <cell r="V835" t="str">
            <v>ZGFT</v>
          </cell>
          <cell r="W835">
            <v>45748</v>
          </cell>
          <cell r="X835">
            <v>0.11</v>
          </cell>
          <cell r="Y835">
            <v>44.12449800000001</v>
          </cell>
        </row>
        <row r="836">
          <cell r="A836" t="str">
            <v>96801-008090A000</v>
          </cell>
          <cell r="B836" t="str">
            <v>FG,WP701A-LBE5-120-3_NA,Packing ASSY</v>
          </cell>
          <cell r="C836" t="str">
            <v>429A</v>
          </cell>
          <cell r="D836" t="str">
            <v>N10</v>
          </cell>
          <cell r="E836" t="str">
            <v/>
          </cell>
          <cell r="F836" t="str">
            <v>ZGFT</v>
          </cell>
          <cell r="G836" t="str">
            <v>OCS  96801</v>
          </cell>
          <cell r="H836">
            <v>0</v>
          </cell>
          <cell r="I836">
            <v>1000</v>
          </cell>
          <cell r="J836">
            <v>0</v>
          </cell>
          <cell r="K836">
            <v>32821.620000000003</v>
          </cell>
          <cell r="L836">
            <v>31304.48</v>
          </cell>
          <cell r="M836">
            <v>0</v>
          </cell>
          <cell r="N836">
            <v>0</v>
          </cell>
          <cell r="O836">
            <v>0</v>
          </cell>
          <cell r="P836" t="str">
            <v/>
          </cell>
          <cell r="Q836" t="str">
            <v>96801</v>
          </cell>
          <cell r="R836" t="str">
            <v/>
          </cell>
          <cell r="S836" t="str">
            <v/>
          </cell>
          <cell r="T836" t="str">
            <v/>
          </cell>
          <cell r="U836" t="str">
            <v>7920</v>
          </cell>
          <cell r="V836" t="str">
            <v>ZGFT</v>
          </cell>
          <cell r="W836">
            <v>45748</v>
          </cell>
          <cell r="X836">
            <v>0.11</v>
          </cell>
          <cell r="Y836">
            <v>34.747972799999999</v>
          </cell>
        </row>
        <row r="837">
          <cell r="A837" t="str">
            <v>96801-008100A000</v>
          </cell>
          <cell r="B837" t="str">
            <v>FG,WP701A-LBE5-120-3_NA,Packing ASSY</v>
          </cell>
          <cell r="C837" t="str">
            <v>429A</v>
          </cell>
          <cell r="D837" t="str">
            <v>N10</v>
          </cell>
          <cell r="E837" t="str">
            <v/>
          </cell>
          <cell r="F837" t="str">
            <v>ZGFT</v>
          </cell>
          <cell r="G837" t="str">
            <v>OCS  96801</v>
          </cell>
          <cell r="H837">
            <v>0</v>
          </cell>
          <cell r="I837">
            <v>1000</v>
          </cell>
          <cell r="J837">
            <v>0</v>
          </cell>
          <cell r="K837">
            <v>32821.620000000003</v>
          </cell>
          <cell r="L837">
            <v>31304.48</v>
          </cell>
          <cell r="M837">
            <v>0</v>
          </cell>
          <cell r="N837">
            <v>0</v>
          </cell>
          <cell r="O837">
            <v>0</v>
          </cell>
          <cell r="P837" t="str">
            <v/>
          </cell>
          <cell r="Q837" t="str">
            <v>96801</v>
          </cell>
          <cell r="R837" t="str">
            <v/>
          </cell>
          <cell r="S837" t="str">
            <v/>
          </cell>
          <cell r="T837" t="str">
            <v/>
          </cell>
          <cell r="U837" t="str">
            <v>7920</v>
          </cell>
          <cell r="V837" t="str">
            <v>ZGFT</v>
          </cell>
          <cell r="W837">
            <v>45748</v>
          </cell>
          <cell r="X837">
            <v>0.11</v>
          </cell>
          <cell r="Y837">
            <v>34.747972799999999</v>
          </cell>
        </row>
        <row r="838">
          <cell r="A838" t="str">
            <v>96801-008110A000</v>
          </cell>
          <cell r="B838" t="str">
            <v>FG,WP701A-LBE5-120-3_NA,Packing ASSY</v>
          </cell>
          <cell r="C838" t="str">
            <v>429A</v>
          </cell>
          <cell r="D838" t="str">
            <v>N10</v>
          </cell>
          <cell r="E838" t="str">
            <v/>
          </cell>
          <cell r="F838" t="str">
            <v>ZGFT</v>
          </cell>
          <cell r="G838" t="str">
            <v>OCS  96801</v>
          </cell>
          <cell r="H838">
            <v>0</v>
          </cell>
          <cell r="I838">
            <v>1000</v>
          </cell>
          <cell r="J838">
            <v>0</v>
          </cell>
          <cell r="K838">
            <v>32891.1</v>
          </cell>
          <cell r="L838">
            <v>31327.59</v>
          </cell>
          <cell r="M838">
            <v>0</v>
          </cell>
          <cell r="N838">
            <v>0</v>
          </cell>
          <cell r="O838">
            <v>0</v>
          </cell>
          <cell r="P838" t="str">
            <v/>
          </cell>
          <cell r="Q838" t="str">
            <v>96801</v>
          </cell>
          <cell r="R838" t="str">
            <v/>
          </cell>
          <cell r="S838" t="str">
            <v/>
          </cell>
          <cell r="T838" t="str">
            <v/>
          </cell>
          <cell r="U838" t="str">
            <v>7920</v>
          </cell>
          <cell r="V838" t="str">
            <v>ZGFT</v>
          </cell>
          <cell r="W838">
            <v>45748</v>
          </cell>
          <cell r="X838">
            <v>0.11</v>
          </cell>
          <cell r="Y838">
            <v>34.773624900000002</v>
          </cell>
        </row>
        <row r="839">
          <cell r="A839" t="str">
            <v>96801-008120A000</v>
          </cell>
          <cell r="B839" t="str">
            <v>FG,WP701A-LBE5-120-3_NA,Packing ASSY</v>
          </cell>
          <cell r="C839" t="str">
            <v>429A</v>
          </cell>
          <cell r="D839" t="str">
            <v>N10</v>
          </cell>
          <cell r="E839" t="str">
            <v/>
          </cell>
          <cell r="F839" t="str">
            <v>ZGFT</v>
          </cell>
          <cell r="G839" t="str">
            <v>OCS  96801</v>
          </cell>
          <cell r="H839">
            <v>0</v>
          </cell>
          <cell r="I839">
            <v>1000</v>
          </cell>
          <cell r="J839">
            <v>0</v>
          </cell>
          <cell r="K839">
            <v>32828.11</v>
          </cell>
          <cell r="L839">
            <v>31310.97</v>
          </cell>
          <cell r="M839">
            <v>0</v>
          </cell>
          <cell r="N839">
            <v>0</v>
          </cell>
          <cell r="O839">
            <v>0</v>
          </cell>
          <cell r="P839" t="str">
            <v/>
          </cell>
          <cell r="Q839" t="str">
            <v>96801</v>
          </cell>
          <cell r="R839" t="str">
            <v/>
          </cell>
          <cell r="S839" t="str">
            <v/>
          </cell>
          <cell r="T839" t="str">
            <v/>
          </cell>
          <cell r="U839" t="str">
            <v>7920</v>
          </cell>
          <cell r="V839" t="str">
            <v>ZGFT</v>
          </cell>
          <cell r="W839">
            <v>45748</v>
          </cell>
          <cell r="X839">
            <v>0.11</v>
          </cell>
          <cell r="Y839">
            <v>34.755176700000007</v>
          </cell>
        </row>
        <row r="840">
          <cell r="A840" t="str">
            <v>96801-008130A000</v>
          </cell>
          <cell r="B840" t="str">
            <v>FG,WP701A-LBE5-120-3_NA,Packing ASSY FCC</v>
          </cell>
          <cell r="C840" t="str">
            <v>429A</v>
          </cell>
          <cell r="D840" t="str">
            <v>N10</v>
          </cell>
          <cell r="E840" t="str">
            <v/>
          </cell>
          <cell r="F840" t="str">
            <v>ZGFT</v>
          </cell>
          <cell r="G840" t="str">
            <v>OCS  96801</v>
          </cell>
          <cell r="H840">
            <v>0</v>
          </cell>
          <cell r="I840">
            <v>1000</v>
          </cell>
          <cell r="J840">
            <v>0</v>
          </cell>
          <cell r="K840">
            <v>32821.620000000003</v>
          </cell>
          <cell r="L840">
            <v>31304.48</v>
          </cell>
          <cell r="M840">
            <v>0</v>
          </cell>
          <cell r="N840">
            <v>0</v>
          </cell>
          <cell r="O840">
            <v>0</v>
          </cell>
          <cell r="P840" t="str">
            <v/>
          </cell>
          <cell r="Q840" t="str">
            <v>96801</v>
          </cell>
          <cell r="R840" t="str">
            <v/>
          </cell>
          <cell r="S840" t="str">
            <v/>
          </cell>
          <cell r="T840" t="str">
            <v/>
          </cell>
          <cell r="U840" t="str">
            <v>7920</v>
          </cell>
          <cell r="V840" t="str">
            <v>ZGFT</v>
          </cell>
          <cell r="W840">
            <v>45748</v>
          </cell>
          <cell r="X840">
            <v>0.11</v>
          </cell>
          <cell r="Y840">
            <v>34.747972799999999</v>
          </cell>
        </row>
        <row r="841">
          <cell r="A841" t="str">
            <v>96801-008140A000</v>
          </cell>
          <cell r="B841" t="str">
            <v>FG,WP701A-LBE5-120-3_NA,Packing ASSY U</v>
          </cell>
          <cell r="C841" t="str">
            <v>429A</v>
          </cell>
          <cell r="D841" t="str">
            <v>N10</v>
          </cell>
          <cell r="E841" t="str">
            <v/>
          </cell>
          <cell r="F841" t="str">
            <v>ZGFT</v>
          </cell>
          <cell r="G841" t="str">
            <v>OCS  96801</v>
          </cell>
          <cell r="H841">
            <v>0</v>
          </cell>
          <cell r="I841">
            <v>1000</v>
          </cell>
          <cell r="J841">
            <v>0</v>
          </cell>
          <cell r="K841">
            <v>32145.32</v>
          </cell>
          <cell r="L841">
            <v>30628.18</v>
          </cell>
          <cell r="M841">
            <v>0</v>
          </cell>
          <cell r="N841">
            <v>0</v>
          </cell>
          <cell r="O841">
            <v>0</v>
          </cell>
          <cell r="P841" t="str">
            <v/>
          </cell>
          <cell r="Q841" t="str">
            <v>96801</v>
          </cell>
          <cell r="R841" t="str">
            <v/>
          </cell>
          <cell r="S841" t="str">
            <v/>
          </cell>
          <cell r="T841" t="str">
            <v/>
          </cell>
          <cell r="U841" t="str">
            <v>7920</v>
          </cell>
          <cell r="V841" t="str">
            <v>ZGFT</v>
          </cell>
          <cell r="W841">
            <v>45748</v>
          </cell>
          <cell r="X841">
            <v>0.11</v>
          </cell>
          <cell r="Y841">
            <v>33.997279800000001</v>
          </cell>
        </row>
        <row r="842">
          <cell r="A842" t="str">
            <v>96801-008150A000</v>
          </cell>
          <cell r="B842" t="str">
            <v>FG,WP701A-LBE5-120-3_NA,Packing ASSY</v>
          </cell>
          <cell r="C842" t="str">
            <v>429A</v>
          </cell>
          <cell r="D842" t="str">
            <v>N10</v>
          </cell>
          <cell r="E842" t="str">
            <v/>
          </cell>
          <cell r="F842" t="str">
            <v>ZGFT</v>
          </cell>
          <cell r="G842" t="str">
            <v>OCS  96801</v>
          </cell>
          <cell r="H842">
            <v>0</v>
          </cell>
          <cell r="I842">
            <v>1000</v>
          </cell>
          <cell r="J842">
            <v>0</v>
          </cell>
          <cell r="K842">
            <v>32821.620000000003</v>
          </cell>
          <cell r="L842">
            <v>31304.48</v>
          </cell>
          <cell r="M842">
            <v>0</v>
          </cell>
          <cell r="N842">
            <v>0</v>
          </cell>
          <cell r="O842">
            <v>0</v>
          </cell>
          <cell r="P842" t="str">
            <v/>
          </cell>
          <cell r="Q842" t="str">
            <v>96801</v>
          </cell>
          <cell r="R842" t="str">
            <v/>
          </cell>
          <cell r="S842" t="str">
            <v/>
          </cell>
          <cell r="T842" t="str">
            <v/>
          </cell>
          <cell r="U842" t="str">
            <v>7920</v>
          </cell>
          <cell r="V842" t="str">
            <v>ZGFT</v>
          </cell>
          <cell r="W842">
            <v>45748</v>
          </cell>
          <cell r="X842">
            <v>0.11</v>
          </cell>
          <cell r="Y842">
            <v>34.747972799999999</v>
          </cell>
        </row>
        <row r="843">
          <cell r="A843" t="str">
            <v>96801-008160A000</v>
          </cell>
          <cell r="B843" t="str">
            <v>FG,WPUBWave-AP-Micro_NA,Packing ASSY</v>
          </cell>
          <cell r="C843" t="str">
            <v>429A</v>
          </cell>
          <cell r="D843" t="str">
            <v>N10</v>
          </cell>
          <cell r="E843" t="str">
            <v/>
          </cell>
          <cell r="F843" t="str">
            <v>ZGFT</v>
          </cell>
          <cell r="G843" t="str">
            <v>OCS  96801</v>
          </cell>
          <cell r="H843">
            <v>0</v>
          </cell>
          <cell r="I843">
            <v>1000</v>
          </cell>
          <cell r="J843">
            <v>0</v>
          </cell>
          <cell r="K843">
            <v>156308.17000000001</v>
          </cell>
          <cell r="L843">
            <v>153584.01</v>
          </cell>
          <cell r="M843">
            <v>0</v>
          </cell>
          <cell r="N843">
            <v>0</v>
          </cell>
          <cell r="O843">
            <v>0</v>
          </cell>
          <cell r="P843" t="str">
            <v/>
          </cell>
          <cell r="Q843" t="str">
            <v>96801</v>
          </cell>
          <cell r="R843" t="str">
            <v/>
          </cell>
          <cell r="S843" t="str">
            <v/>
          </cell>
          <cell r="T843" t="str">
            <v/>
          </cell>
          <cell r="U843" t="str">
            <v>7920</v>
          </cell>
          <cell r="V843" t="str">
            <v>ZGFT</v>
          </cell>
          <cell r="W843">
            <v>45748</v>
          </cell>
          <cell r="X843">
            <v>0.11</v>
          </cell>
          <cell r="Y843">
            <v>170.47825110000002</v>
          </cell>
        </row>
        <row r="844">
          <cell r="A844" t="str">
            <v>96801-008170A000</v>
          </cell>
          <cell r="B844" t="str">
            <v>FG,WPUBWave-AP-Micro_NA,Packing ASSY FCC</v>
          </cell>
          <cell r="C844" t="str">
            <v>429A</v>
          </cell>
          <cell r="D844" t="str">
            <v>N10</v>
          </cell>
          <cell r="E844" t="str">
            <v/>
          </cell>
          <cell r="F844" t="str">
            <v>ZGFT</v>
          </cell>
          <cell r="G844" t="str">
            <v>OCS  96801</v>
          </cell>
          <cell r="H844">
            <v>0</v>
          </cell>
          <cell r="I844">
            <v>1000</v>
          </cell>
          <cell r="J844">
            <v>196738.73</v>
          </cell>
          <cell r="K844">
            <v>156305.66</v>
          </cell>
          <cell r="L844">
            <v>153581.34</v>
          </cell>
          <cell r="M844">
            <v>0</v>
          </cell>
          <cell r="N844">
            <v>9675.6200000000008</v>
          </cell>
          <cell r="O844">
            <v>63</v>
          </cell>
          <cell r="P844" t="str">
            <v/>
          </cell>
          <cell r="Q844" t="str">
            <v>96801</v>
          </cell>
          <cell r="R844" t="str">
            <v/>
          </cell>
          <cell r="S844" t="str">
            <v/>
          </cell>
          <cell r="T844" t="str">
            <v/>
          </cell>
          <cell r="U844" t="str">
            <v>7920</v>
          </cell>
          <cell r="V844" t="str">
            <v>ZGFT</v>
          </cell>
          <cell r="W844">
            <v>45748</v>
          </cell>
          <cell r="X844">
            <v>0.11</v>
          </cell>
          <cell r="Y844">
            <v>170.47528739999998</v>
          </cell>
        </row>
        <row r="845">
          <cell r="A845" t="str">
            <v>96801-008180A000</v>
          </cell>
          <cell r="B845" t="str">
            <v>FG,WPUBWave-AP-Micro_NA,Packing ASSY</v>
          </cell>
          <cell r="C845" t="str">
            <v>429A</v>
          </cell>
          <cell r="D845" t="str">
            <v>N10</v>
          </cell>
          <cell r="E845" t="str">
            <v/>
          </cell>
          <cell r="F845" t="str">
            <v>ZGFT</v>
          </cell>
          <cell r="G845" t="str">
            <v>OCS  96801</v>
          </cell>
          <cell r="H845">
            <v>0</v>
          </cell>
          <cell r="I845">
            <v>1000</v>
          </cell>
          <cell r="J845">
            <v>0</v>
          </cell>
          <cell r="K845">
            <v>156349.51</v>
          </cell>
          <cell r="L845">
            <v>153625.19</v>
          </cell>
          <cell r="M845">
            <v>0</v>
          </cell>
          <cell r="N845">
            <v>0</v>
          </cell>
          <cell r="O845">
            <v>0</v>
          </cell>
          <cell r="P845" t="str">
            <v/>
          </cell>
          <cell r="Q845" t="str">
            <v>96801</v>
          </cell>
          <cell r="R845" t="str">
            <v/>
          </cell>
          <cell r="S845" t="str">
            <v/>
          </cell>
          <cell r="T845" t="str">
            <v/>
          </cell>
          <cell r="U845" t="str">
            <v>7920</v>
          </cell>
          <cell r="V845" t="str">
            <v>ZGFT</v>
          </cell>
          <cell r="W845">
            <v>45748</v>
          </cell>
          <cell r="X845">
            <v>0.11</v>
          </cell>
          <cell r="Y845">
            <v>170.52396090000002</v>
          </cell>
        </row>
        <row r="846">
          <cell r="A846" t="str">
            <v>96801-008190A000</v>
          </cell>
          <cell r="B846" t="str">
            <v>FG,WPX9926-AT_NA,Packing ASSY,AX600-X</v>
          </cell>
          <cell r="C846" t="str">
            <v>429A</v>
          </cell>
          <cell r="D846" t="str">
            <v>N14</v>
          </cell>
          <cell r="E846" t="str">
            <v/>
          </cell>
          <cell r="F846" t="str">
            <v>ZGFT</v>
          </cell>
          <cell r="G846" t="str">
            <v>OCS  96801</v>
          </cell>
          <cell r="H846">
            <v>0</v>
          </cell>
          <cell r="I846">
            <v>1000</v>
          </cell>
          <cell r="J846">
            <v>0</v>
          </cell>
          <cell r="K846">
            <v>107728.98</v>
          </cell>
          <cell r="L846">
            <v>99606.48</v>
          </cell>
          <cell r="M846">
            <v>0</v>
          </cell>
          <cell r="N846">
            <v>0</v>
          </cell>
          <cell r="O846">
            <v>0</v>
          </cell>
          <cell r="P846" t="str">
            <v/>
          </cell>
          <cell r="Q846" t="str">
            <v>96801</v>
          </cell>
          <cell r="R846" t="str">
            <v/>
          </cell>
          <cell r="S846" t="str">
            <v/>
          </cell>
          <cell r="T846" t="str">
            <v/>
          </cell>
          <cell r="U846" t="str">
            <v>7920</v>
          </cell>
          <cell r="V846" t="str">
            <v>ZGFT</v>
          </cell>
          <cell r="W846">
            <v>45748</v>
          </cell>
          <cell r="X846">
            <v>0.11</v>
          </cell>
          <cell r="Y846">
            <v>110.5631928</v>
          </cell>
        </row>
        <row r="847">
          <cell r="A847" t="str">
            <v>96801-008190A000</v>
          </cell>
          <cell r="B847" t="str">
            <v>FG,WPX9926-AT_NA,Packing ASSY,AX600-X</v>
          </cell>
          <cell r="C847" t="str">
            <v>429B</v>
          </cell>
          <cell r="D847" t="str">
            <v>N14</v>
          </cell>
          <cell r="E847" t="str">
            <v/>
          </cell>
          <cell r="F847" t="str">
            <v>ZGFT</v>
          </cell>
          <cell r="G847" t="str">
            <v>OCS  96801</v>
          </cell>
          <cell r="H847">
            <v>0</v>
          </cell>
          <cell r="I847">
            <v>1000</v>
          </cell>
          <cell r="J847">
            <v>0</v>
          </cell>
          <cell r="K847">
            <v>107941.91</v>
          </cell>
          <cell r="L847">
            <v>99836.91</v>
          </cell>
          <cell r="M847">
            <v>0</v>
          </cell>
          <cell r="N847">
            <v>0</v>
          </cell>
          <cell r="O847">
            <v>0</v>
          </cell>
          <cell r="P847" t="str">
            <v/>
          </cell>
          <cell r="Q847" t="str">
            <v>96801</v>
          </cell>
          <cell r="R847" t="str">
            <v/>
          </cell>
          <cell r="S847" t="str">
            <v/>
          </cell>
          <cell r="T847" t="str">
            <v/>
          </cell>
          <cell r="U847" t="str">
            <v>7920</v>
          </cell>
          <cell r="V847" t="str">
            <v>ZGFT</v>
          </cell>
          <cell r="W847">
            <v>45748</v>
          </cell>
          <cell r="X847">
            <v>0.11</v>
          </cell>
          <cell r="Y847">
            <v>110.81897010000002</v>
          </cell>
        </row>
        <row r="848">
          <cell r="A848" t="str">
            <v>96801-008200A000</v>
          </cell>
          <cell r="B848" t="str">
            <v>FG,WPUBU7-Pro_NA,Packing ASSY FCC (U7</v>
          </cell>
          <cell r="C848" t="str">
            <v>429A</v>
          </cell>
          <cell r="D848" t="str">
            <v>N10</v>
          </cell>
          <cell r="E848" t="str">
            <v/>
          </cell>
          <cell r="F848" t="str">
            <v>ZGFT</v>
          </cell>
          <cell r="G848" t="str">
            <v>OCS  96801</v>
          </cell>
          <cell r="H848">
            <v>0</v>
          </cell>
          <cell r="I848">
            <v>1000</v>
          </cell>
          <cell r="J848">
            <v>0</v>
          </cell>
          <cell r="K848">
            <v>62202.26</v>
          </cell>
          <cell r="L848">
            <v>62304.74</v>
          </cell>
          <cell r="M848">
            <v>0</v>
          </cell>
          <cell r="N848">
            <v>0</v>
          </cell>
          <cell r="O848">
            <v>0</v>
          </cell>
          <cell r="P848" t="str">
            <v/>
          </cell>
          <cell r="Q848" t="str">
            <v>96801</v>
          </cell>
          <cell r="R848" t="str">
            <v/>
          </cell>
          <cell r="S848" t="str">
            <v/>
          </cell>
          <cell r="T848" t="str">
            <v/>
          </cell>
          <cell r="U848" t="str">
            <v>7920</v>
          </cell>
          <cell r="V848" t="str">
            <v>ZGFT</v>
          </cell>
          <cell r="W848">
            <v>45748</v>
          </cell>
          <cell r="X848">
            <v>0.11</v>
          </cell>
          <cell r="Y848">
            <v>69.158261400000001</v>
          </cell>
        </row>
        <row r="849">
          <cell r="A849" t="str">
            <v>96801-008210A000</v>
          </cell>
          <cell r="B849" t="str">
            <v>FG,WPUBU7-Pro_NA,Packing ASSY US (U7-Pro</v>
          </cell>
          <cell r="C849" t="str">
            <v>429A</v>
          </cell>
          <cell r="D849" t="str">
            <v>N10</v>
          </cell>
          <cell r="E849" t="str">
            <v/>
          </cell>
          <cell r="F849" t="str">
            <v>ZGFT</v>
          </cell>
          <cell r="G849" t="str">
            <v>OCS  96801</v>
          </cell>
          <cell r="H849">
            <v>0</v>
          </cell>
          <cell r="I849">
            <v>1000</v>
          </cell>
          <cell r="J849">
            <v>0</v>
          </cell>
          <cell r="K849">
            <v>62022.63</v>
          </cell>
          <cell r="L849">
            <v>62125.11</v>
          </cell>
          <cell r="M849">
            <v>0</v>
          </cell>
          <cell r="N849">
            <v>0</v>
          </cell>
          <cell r="O849">
            <v>0</v>
          </cell>
          <cell r="P849" t="str">
            <v/>
          </cell>
          <cell r="Q849" t="str">
            <v>96801</v>
          </cell>
          <cell r="R849" t="str">
            <v/>
          </cell>
          <cell r="S849" t="str">
            <v/>
          </cell>
          <cell r="T849" t="str">
            <v/>
          </cell>
          <cell r="U849" t="str">
            <v>7920</v>
          </cell>
          <cell r="V849" t="str">
            <v>ZGFT</v>
          </cell>
          <cell r="W849">
            <v>45748</v>
          </cell>
          <cell r="X849">
            <v>0.11</v>
          </cell>
          <cell r="Y849">
            <v>68.958872100000008</v>
          </cell>
        </row>
        <row r="850">
          <cell r="A850" t="str">
            <v>96801-008220A000</v>
          </cell>
          <cell r="B850" t="str">
            <v>FG,WP901A-ISOSTATION 5AC_NA,UBNT (IS</v>
          </cell>
          <cell r="C850" t="str">
            <v>429A</v>
          </cell>
          <cell r="D850" t="str">
            <v>N10</v>
          </cell>
          <cell r="E850" t="str">
            <v/>
          </cell>
          <cell r="F850" t="str">
            <v>ZGFT</v>
          </cell>
          <cell r="G850" t="str">
            <v>OCS  96801</v>
          </cell>
          <cell r="H850">
            <v>0</v>
          </cell>
          <cell r="I850">
            <v>1000</v>
          </cell>
          <cell r="J850">
            <v>48313</v>
          </cell>
          <cell r="K850">
            <v>45783.61</v>
          </cell>
          <cell r="L850">
            <v>44770.71</v>
          </cell>
          <cell r="M850">
            <v>0</v>
          </cell>
          <cell r="N850">
            <v>895.41</v>
          </cell>
          <cell r="O850">
            <v>20</v>
          </cell>
          <cell r="P850" t="str">
            <v/>
          </cell>
          <cell r="Q850" t="str">
            <v>96801</v>
          </cell>
          <cell r="R850" t="str">
            <v/>
          </cell>
          <cell r="S850" t="str">
            <v/>
          </cell>
          <cell r="T850" t="str">
            <v/>
          </cell>
          <cell r="U850" t="str">
            <v>7920</v>
          </cell>
          <cell r="V850" t="str">
            <v>ZGFT</v>
          </cell>
          <cell r="W850">
            <v>45748</v>
          </cell>
          <cell r="X850">
            <v>0.11</v>
          </cell>
          <cell r="Y850">
            <v>49.695488100000006</v>
          </cell>
        </row>
        <row r="851">
          <cell r="A851" t="str">
            <v>96801-008220A000</v>
          </cell>
          <cell r="B851" t="str">
            <v>FG,WP901A-ISOSTATION 5AC_NA,UBNT (IS</v>
          </cell>
          <cell r="C851" t="str">
            <v>429B</v>
          </cell>
          <cell r="D851" t="str">
            <v>N10</v>
          </cell>
          <cell r="E851" t="str">
            <v/>
          </cell>
          <cell r="F851" t="str">
            <v>ZGFT</v>
          </cell>
          <cell r="G851" t="str">
            <v>OCS  96801</v>
          </cell>
          <cell r="H851">
            <v>0</v>
          </cell>
          <cell r="I851">
            <v>1000</v>
          </cell>
          <cell r="J851">
            <v>0</v>
          </cell>
          <cell r="K851">
            <v>0</v>
          </cell>
          <cell r="L851">
            <v>45746.080000000002</v>
          </cell>
          <cell r="M851">
            <v>0</v>
          </cell>
          <cell r="N851">
            <v>0</v>
          </cell>
          <cell r="O851">
            <v>0</v>
          </cell>
          <cell r="P851" t="str">
            <v/>
          </cell>
          <cell r="Q851" t="str">
            <v>96801</v>
          </cell>
          <cell r="R851" t="str">
            <v/>
          </cell>
          <cell r="S851" t="str">
            <v/>
          </cell>
          <cell r="T851" t="str">
            <v/>
          </cell>
          <cell r="U851" t="str">
            <v>7920</v>
          </cell>
          <cell r="V851" t="str">
            <v>ZGFT</v>
          </cell>
          <cell r="W851">
            <v>45748</v>
          </cell>
          <cell r="X851">
            <v>0.11</v>
          </cell>
          <cell r="Y851">
            <v>50.778148800000004</v>
          </cell>
        </row>
        <row r="852">
          <cell r="A852" t="str">
            <v>96801-008230A000</v>
          </cell>
          <cell r="B852" t="str">
            <v>FG,WP901A-ISOSTATION 5AC_NA,UBNT (IS</v>
          </cell>
          <cell r="C852" t="str">
            <v>429A</v>
          </cell>
          <cell r="D852" t="str">
            <v>N10</v>
          </cell>
          <cell r="E852" t="str">
            <v/>
          </cell>
          <cell r="F852" t="str">
            <v>ZGFT</v>
          </cell>
          <cell r="G852" t="str">
            <v>OCS  96801</v>
          </cell>
          <cell r="H852">
            <v>0</v>
          </cell>
          <cell r="I852">
            <v>1000</v>
          </cell>
          <cell r="J852">
            <v>0</v>
          </cell>
          <cell r="K852">
            <v>45047.58</v>
          </cell>
          <cell r="L852">
            <v>44034.68</v>
          </cell>
          <cell r="M852">
            <v>0</v>
          </cell>
          <cell r="N852">
            <v>0</v>
          </cell>
          <cell r="O852">
            <v>0</v>
          </cell>
          <cell r="P852" t="str">
            <v/>
          </cell>
          <cell r="Q852" t="str">
            <v>96801</v>
          </cell>
          <cell r="R852" t="str">
            <v/>
          </cell>
          <cell r="S852" t="str">
            <v/>
          </cell>
          <cell r="T852" t="str">
            <v/>
          </cell>
          <cell r="U852" t="str">
            <v>7920</v>
          </cell>
          <cell r="V852" t="str">
            <v>ZGFT</v>
          </cell>
          <cell r="W852">
            <v>45748</v>
          </cell>
          <cell r="X852">
            <v>0.11</v>
          </cell>
          <cell r="Y852">
            <v>48.878494800000006</v>
          </cell>
        </row>
        <row r="853">
          <cell r="A853" t="str">
            <v>96801-008230A000</v>
          </cell>
          <cell r="B853" t="str">
            <v>FG,WP901A-ISOSTATION 5AC_NA,UBNT (IS</v>
          </cell>
          <cell r="C853" t="str">
            <v>429B</v>
          </cell>
          <cell r="D853" t="str">
            <v>N10</v>
          </cell>
          <cell r="E853" t="str">
            <v/>
          </cell>
          <cell r="F853" t="str">
            <v>ZGFT</v>
          </cell>
          <cell r="G853" t="str">
            <v>OCS  96801</v>
          </cell>
          <cell r="H853">
            <v>0</v>
          </cell>
          <cell r="I853">
            <v>1000</v>
          </cell>
          <cell r="J853">
            <v>0</v>
          </cell>
          <cell r="K853">
            <v>0</v>
          </cell>
          <cell r="L853">
            <v>44942.55</v>
          </cell>
          <cell r="M853">
            <v>0</v>
          </cell>
          <cell r="N853">
            <v>0</v>
          </cell>
          <cell r="O853">
            <v>0</v>
          </cell>
          <cell r="P853" t="str">
            <v/>
          </cell>
          <cell r="Q853" t="str">
            <v>96801</v>
          </cell>
          <cell r="R853" t="str">
            <v/>
          </cell>
          <cell r="S853" t="str">
            <v/>
          </cell>
          <cell r="T853" t="str">
            <v/>
          </cell>
          <cell r="U853" t="str">
            <v>7920</v>
          </cell>
          <cell r="V853" t="str">
            <v>ZGFT</v>
          </cell>
          <cell r="W853">
            <v>45748</v>
          </cell>
          <cell r="X853">
            <v>0.11</v>
          </cell>
          <cell r="Y853">
            <v>49.886230500000011</v>
          </cell>
        </row>
        <row r="854">
          <cell r="A854" t="str">
            <v>96801-008240A000</v>
          </cell>
          <cell r="B854" t="str">
            <v>FG,WP901A-ISOSTATION 5AC_NA,UBNT (IS</v>
          </cell>
          <cell r="C854" t="str">
            <v>429A</v>
          </cell>
          <cell r="D854" t="str">
            <v>N10</v>
          </cell>
          <cell r="E854" t="str">
            <v/>
          </cell>
          <cell r="F854" t="str">
            <v>ZGFT</v>
          </cell>
          <cell r="G854" t="str">
            <v>OCS  96801</v>
          </cell>
          <cell r="H854">
            <v>0</v>
          </cell>
          <cell r="I854">
            <v>1000</v>
          </cell>
          <cell r="J854">
            <v>46137.22</v>
          </cell>
          <cell r="K854">
            <v>45846.68</v>
          </cell>
          <cell r="L854">
            <v>44770.71</v>
          </cell>
          <cell r="M854">
            <v>0</v>
          </cell>
          <cell r="N854">
            <v>4835.24</v>
          </cell>
          <cell r="O854">
            <v>108</v>
          </cell>
          <cell r="P854" t="str">
            <v/>
          </cell>
          <cell r="Q854" t="str">
            <v>96801</v>
          </cell>
          <cell r="R854" t="str">
            <v/>
          </cell>
          <cell r="S854" t="str">
            <v/>
          </cell>
          <cell r="T854" t="str">
            <v/>
          </cell>
          <cell r="U854" t="str">
            <v>7920</v>
          </cell>
          <cell r="V854" t="str">
            <v>ZGFT</v>
          </cell>
          <cell r="W854">
            <v>45748</v>
          </cell>
          <cell r="X854">
            <v>0.11</v>
          </cell>
          <cell r="Y854">
            <v>49.695488100000006</v>
          </cell>
        </row>
        <row r="855">
          <cell r="A855" t="str">
            <v>96801-008240A000</v>
          </cell>
          <cell r="B855" t="str">
            <v>FG,WP901A-ISOSTATION 5AC_NA,UBNT (IS</v>
          </cell>
          <cell r="C855" t="str">
            <v>429B</v>
          </cell>
          <cell r="D855" t="str">
            <v>N10</v>
          </cell>
          <cell r="E855" t="str">
            <v/>
          </cell>
          <cell r="F855" t="str">
            <v>ZGFT</v>
          </cell>
          <cell r="G855" t="str">
            <v>OCS  96801</v>
          </cell>
          <cell r="H855">
            <v>0</v>
          </cell>
          <cell r="I855">
            <v>1000</v>
          </cell>
          <cell r="J855">
            <v>0</v>
          </cell>
          <cell r="K855">
            <v>0</v>
          </cell>
          <cell r="L855">
            <v>45678.58</v>
          </cell>
          <cell r="M855">
            <v>0</v>
          </cell>
          <cell r="N855">
            <v>0</v>
          </cell>
          <cell r="O855">
            <v>0</v>
          </cell>
          <cell r="P855" t="str">
            <v/>
          </cell>
          <cell r="Q855" t="str">
            <v>96801</v>
          </cell>
          <cell r="R855" t="str">
            <v/>
          </cell>
          <cell r="S855" t="str">
            <v/>
          </cell>
          <cell r="T855" t="str">
            <v/>
          </cell>
          <cell r="U855" t="str">
            <v>7920</v>
          </cell>
          <cell r="V855" t="str">
            <v>ZGFT</v>
          </cell>
          <cell r="W855">
            <v>45748</v>
          </cell>
          <cell r="X855">
            <v>0.11</v>
          </cell>
          <cell r="Y855">
            <v>50.703223800000011</v>
          </cell>
        </row>
        <row r="856">
          <cell r="A856" t="str">
            <v>96801-008290A000</v>
          </cell>
          <cell r="B856" t="str">
            <v>FG,WP902Q-RKM5-AC-3_NA,Packing ASSY</v>
          </cell>
          <cell r="C856" t="str">
            <v>429A</v>
          </cell>
          <cell r="D856" t="str">
            <v>N10</v>
          </cell>
          <cell r="E856" t="str">
            <v/>
          </cell>
          <cell r="F856" t="str">
            <v>ZGFT</v>
          </cell>
          <cell r="G856" t="str">
            <v>OCS  96801</v>
          </cell>
          <cell r="H856">
            <v>0</v>
          </cell>
          <cell r="I856">
            <v>1000</v>
          </cell>
          <cell r="J856">
            <v>0</v>
          </cell>
          <cell r="K856">
            <v>31561.35</v>
          </cell>
          <cell r="L856">
            <v>31047.64</v>
          </cell>
          <cell r="M856">
            <v>0</v>
          </cell>
          <cell r="N856">
            <v>0</v>
          </cell>
          <cell r="O856">
            <v>0</v>
          </cell>
          <cell r="P856" t="str">
            <v/>
          </cell>
          <cell r="Q856" t="str">
            <v>96801</v>
          </cell>
          <cell r="R856" t="str">
            <v/>
          </cell>
          <cell r="S856" t="str">
            <v/>
          </cell>
          <cell r="T856" t="str">
            <v/>
          </cell>
          <cell r="U856" t="str">
            <v>7920</v>
          </cell>
          <cell r="V856" t="str">
            <v>ZGFT</v>
          </cell>
          <cell r="W856">
            <v>45748</v>
          </cell>
          <cell r="X856">
            <v>0.11</v>
          </cell>
          <cell r="Y856">
            <v>34.462880400000003</v>
          </cell>
        </row>
        <row r="857">
          <cell r="A857" t="str">
            <v>96802-000030A000</v>
          </cell>
          <cell r="B857" t="str">
            <v>FG,INTEL 9260_NA,WD105-NW (LOVN),INTEL</v>
          </cell>
          <cell r="C857" t="str">
            <v>429A</v>
          </cell>
          <cell r="D857" t="str">
            <v>N03</v>
          </cell>
          <cell r="E857" t="str">
            <v/>
          </cell>
          <cell r="F857" t="str">
            <v>ZGFT</v>
          </cell>
          <cell r="G857" t="str">
            <v>OCS  96802</v>
          </cell>
          <cell r="H857">
            <v>0</v>
          </cell>
          <cell r="I857">
            <v>1000</v>
          </cell>
          <cell r="J857">
            <v>11350.42</v>
          </cell>
          <cell r="K857">
            <v>11747.27</v>
          </cell>
          <cell r="L857">
            <v>11620.06</v>
          </cell>
          <cell r="M857">
            <v>0</v>
          </cell>
          <cell r="N857">
            <v>0</v>
          </cell>
          <cell r="O857">
            <v>0</v>
          </cell>
          <cell r="P857" t="str">
            <v/>
          </cell>
          <cell r="Q857" t="str">
            <v>96802</v>
          </cell>
          <cell r="R857" t="str">
            <v/>
          </cell>
          <cell r="S857" t="str">
            <v/>
          </cell>
          <cell r="T857" t="str">
            <v/>
          </cell>
          <cell r="U857" t="str">
            <v>7920</v>
          </cell>
          <cell r="V857" t="str">
            <v>ZGFT</v>
          </cell>
          <cell r="W857">
            <v>45748</v>
          </cell>
          <cell r="X857">
            <v>0.11</v>
          </cell>
          <cell r="Y857">
            <v>12.898266599999999</v>
          </cell>
        </row>
        <row r="858">
          <cell r="A858" t="str">
            <v>96802-000030A000</v>
          </cell>
          <cell r="B858" t="str">
            <v>FG,INTEL 9260_NA,WD105-NW (LOVN),INTEL</v>
          </cell>
          <cell r="C858" t="str">
            <v>429B</v>
          </cell>
          <cell r="D858" t="str">
            <v>N03</v>
          </cell>
          <cell r="E858" t="str">
            <v/>
          </cell>
          <cell r="F858" t="str">
            <v>ZGFT</v>
          </cell>
          <cell r="G858" t="str">
            <v>OCS  96802</v>
          </cell>
          <cell r="H858">
            <v>0</v>
          </cell>
          <cell r="I858">
            <v>1000</v>
          </cell>
          <cell r="J858">
            <v>11350.42</v>
          </cell>
          <cell r="K858">
            <v>11969.71</v>
          </cell>
          <cell r="L858">
            <v>11620.06</v>
          </cell>
          <cell r="M858">
            <v>0</v>
          </cell>
          <cell r="N858">
            <v>0</v>
          </cell>
          <cell r="O858">
            <v>0</v>
          </cell>
          <cell r="P858" t="str">
            <v/>
          </cell>
          <cell r="Q858" t="str">
            <v>96802</v>
          </cell>
          <cell r="R858" t="str">
            <v/>
          </cell>
          <cell r="S858" t="str">
            <v/>
          </cell>
          <cell r="T858" t="str">
            <v/>
          </cell>
          <cell r="U858" t="str">
            <v>7920</v>
          </cell>
          <cell r="V858" t="str">
            <v>ZGFT</v>
          </cell>
          <cell r="W858">
            <v>45748</v>
          </cell>
          <cell r="X858">
            <v>0.11</v>
          </cell>
          <cell r="Y858">
            <v>12.898266599999999</v>
          </cell>
        </row>
        <row r="859">
          <cell r="A859" t="str">
            <v>96802-000040A000</v>
          </cell>
          <cell r="B859" t="str">
            <v>FG,WPUBUACC-M-PoE_NA,only ASSY FCC (UACC</v>
          </cell>
          <cell r="C859" t="str">
            <v>429A</v>
          </cell>
          <cell r="D859" t="str">
            <v>N10</v>
          </cell>
          <cell r="E859" t="str">
            <v/>
          </cell>
          <cell r="F859" t="str">
            <v>ZGFT</v>
          </cell>
          <cell r="G859" t="str">
            <v>OCS  96802</v>
          </cell>
          <cell r="H859">
            <v>0</v>
          </cell>
          <cell r="I859">
            <v>1000</v>
          </cell>
          <cell r="J859">
            <v>0</v>
          </cell>
          <cell r="K859">
            <v>49019.05</v>
          </cell>
          <cell r="L859">
            <v>50882.57</v>
          </cell>
          <cell r="M859">
            <v>0</v>
          </cell>
          <cell r="N859">
            <v>0</v>
          </cell>
          <cell r="O859">
            <v>0</v>
          </cell>
          <cell r="P859" t="str">
            <v/>
          </cell>
          <cell r="Q859" t="str">
            <v>96802</v>
          </cell>
          <cell r="R859" t="str">
            <v/>
          </cell>
          <cell r="S859" t="str">
            <v/>
          </cell>
          <cell r="T859" t="str">
            <v/>
          </cell>
          <cell r="U859" t="str">
            <v>7920</v>
          </cell>
          <cell r="V859" t="str">
            <v>ZGFT</v>
          </cell>
          <cell r="W859">
            <v>45748</v>
          </cell>
          <cell r="X859">
            <v>0.11</v>
          </cell>
          <cell r="Y859">
            <v>56.47965270000001</v>
          </cell>
        </row>
        <row r="860">
          <cell r="A860" t="str">
            <v>96802-000040A000</v>
          </cell>
          <cell r="B860" t="str">
            <v>FG,WPUBUACC-M-PoE_NA,only ASSY FCC (UACC</v>
          </cell>
          <cell r="C860" t="str">
            <v>429B</v>
          </cell>
          <cell r="D860" t="str">
            <v>N10</v>
          </cell>
          <cell r="E860" t="str">
            <v/>
          </cell>
          <cell r="F860" t="str">
            <v>ZGFT</v>
          </cell>
          <cell r="G860" t="str">
            <v>OCS  96802</v>
          </cell>
          <cell r="H860">
            <v>0</v>
          </cell>
          <cell r="I860">
            <v>1000</v>
          </cell>
          <cell r="J860">
            <v>0</v>
          </cell>
          <cell r="K860">
            <v>49071.37</v>
          </cell>
          <cell r="L860">
            <v>51013.79</v>
          </cell>
          <cell r="M860">
            <v>0</v>
          </cell>
          <cell r="N860">
            <v>0</v>
          </cell>
          <cell r="O860">
            <v>0</v>
          </cell>
          <cell r="P860" t="str">
            <v/>
          </cell>
          <cell r="Q860" t="str">
            <v>96802</v>
          </cell>
          <cell r="R860" t="str">
            <v/>
          </cell>
          <cell r="S860" t="str">
            <v/>
          </cell>
          <cell r="T860" t="str">
            <v/>
          </cell>
          <cell r="U860" t="str">
            <v>7920</v>
          </cell>
          <cell r="V860" t="str">
            <v>ZGFT</v>
          </cell>
          <cell r="W860">
            <v>45748</v>
          </cell>
          <cell r="X860">
            <v>0.11</v>
          </cell>
          <cell r="Y860">
            <v>56.625306900000005</v>
          </cell>
        </row>
        <row r="861">
          <cell r="A861" t="str">
            <v>96802-000050A000</v>
          </cell>
          <cell r="B861" t="str">
            <v>FG,WPUBUDB_SLA,Only ASSY FCC (UDB_SLA)</v>
          </cell>
          <cell r="C861" t="str">
            <v>429A</v>
          </cell>
          <cell r="D861" t="str">
            <v>N10</v>
          </cell>
          <cell r="E861" t="str">
            <v/>
          </cell>
          <cell r="F861" t="str">
            <v>ZGFT</v>
          </cell>
          <cell r="G861" t="str">
            <v>OCS  96802</v>
          </cell>
          <cell r="H861">
            <v>0</v>
          </cell>
          <cell r="I861">
            <v>1000</v>
          </cell>
          <cell r="J861">
            <v>0</v>
          </cell>
          <cell r="K861">
            <v>49565.34</v>
          </cell>
          <cell r="L861">
            <v>51496.02</v>
          </cell>
          <cell r="M861">
            <v>0</v>
          </cell>
          <cell r="N861">
            <v>0</v>
          </cell>
          <cell r="O861">
            <v>0</v>
          </cell>
          <cell r="P861" t="str">
            <v/>
          </cell>
          <cell r="Q861" t="str">
            <v>96802</v>
          </cell>
          <cell r="R861" t="str">
            <v/>
          </cell>
          <cell r="S861" t="str">
            <v/>
          </cell>
          <cell r="T861" t="str">
            <v/>
          </cell>
          <cell r="U861" t="str">
            <v>7920</v>
          </cell>
          <cell r="V861" t="str">
            <v>ZGFT</v>
          </cell>
          <cell r="W861">
            <v>45748</v>
          </cell>
          <cell r="X861">
            <v>0.11</v>
          </cell>
          <cell r="Y861">
            <v>57.1605822</v>
          </cell>
        </row>
        <row r="862">
          <cell r="A862" t="str">
            <v>96802-000050A000</v>
          </cell>
          <cell r="B862" t="str">
            <v>FG,WPUBUDB_SLA,Only ASSY FCC (UDB_SLA)</v>
          </cell>
          <cell r="C862" t="str">
            <v>429B</v>
          </cell>
          <cell r="D862" t="str">
            <v>N10</v>
          </cell>
          <cell r="E862" t="str">
            <v/>
          </cell>
          <cell r="F862" t="str">
            <v>ZGFT</v>
          </cell>
          <cell r="G862" t="str">
            <v>OCS  96802</v>
          </cell>
          <cell r="H862">
            <v>0</v>
          </cell>
          <cell r="I862">
            <v>1000</v>
          </cell>
          <cell r="J862">
            <v>0</v>
          </cell>
          <cell r="K862">
            <v>49251.37</v>
          </cell>
          <cell r="L862">
            <v>51193.79</v>
          </cell>
          <cell r="M862">
            <v>0</v>
          </cell>
          <cell r="N862">
            <v>0</v>
          </cell>
          <cell r="O862">
            <v>0</v>
          </cell>
          <cell r="P862" t="str">
            <v/>
          </cell>
          <cell r="Q862" t="str">
            <v>96802</v>
          </cell>
          <cell r="R862" t="str">
            <v/>
          </cell>
          <cell r="S862" t="str">
            <v/>
          </cell>
          <cell r="T862" t="str">
            <v/>
          </cell>
          <cell r="U862" t="str">
            <v>7920</v>
          </cell>
          <cell r="V862" t="str">
            <v>ZGFT</v>
          </cell>
          <cell r="W862">
            <v>45748</v>
          </cell>
          <cell r="X862">
            <v>0.11</v>
          </cell>
          <cell r="Y862">
            <v>56.825106900000002</v>
          </cell>
        </row>
        <row r="863">
          <cell r="A863" t="str">
            <v>96802-000060A000</v>
          </cell>
          <cell r="B863" t="str">
            <v>FG,WPUBUACC-Ultra-Panel_NA,Packing</v>
          </cell>
          <cell r="C863" t="str">
            <v>429A</v>
          </cell>
          <cell r="D863" t="str">
            <v>N10</v>
          </cell>
          <cell r="E863" t="str">
            <v/>
          </cell>
          <cell r="F863" t="str">
            <v>ZGFT</v>
          </cell>
          <cell r="G863" t="str">
            <v>OCS  96802</v>
          </cell>
          <cell r="H863">
            <v>0</v>
          </cell>
          <cell r="I863">
            <v>1000</v>
          </cell>
          <cell r="J863">
            <v>0</v>
          </cell>
          <cell r="K863">
            <v>18479.189999999999</v>
          </cell>
          <cell r="L863">
            <v>19572.810000000001</v>
          </cell>
          <cell r="M863">
            <v>0</v>
          </cell>
          <cell r="N863">
            <v>0</v>
          </cell>
          <cell r="O863">
            <v>0</v>
          </cell>
          <cell r="P863" t="str">
            <v/>
          </cell>
          <cell r="Q863" t="str">
            <v>96802</v>
          </cell>
          <cell r="R863" t="str">
            <v/>
          </cell>
          <cell r="S863" t="str">
            <v/>
          </cell>
          <cell r="T863" t="str">
            <v/>
          </cell>
          <cell r="U863" t="str">
            <v>7920</v>
          </cell>
          <cell r="V863" t="str">
            <v>ZGFT</v>
          </cell>
          <cell r="W863">
            <v>45748</v>
          </cell>
          <cell r="X863">
            <v>0.11</v>
          </cell>
          <cell r="Y863">
            <v>21.725819100000002</v>
          </cell>
        </row>
        <row r="864">
          <cell r="A864" t="str">
            <v>96802-000060A000</v>
          </cell>
          <cell r="B864" t="str">
            <v>FG,WPUBUACC-Ultra-Panel_NA,Packing</v>
          </cell>
          <cell r="C864" t="str">
            <v>429B</v>
          </cell>
          <cell r="D864" t="str">
            <v>N10</v>
          </cell>
          <cell r="E864" t="str">
            <v/>
          </cell>
          <cell r="F864" t="str">
            <v>ZGFT</v>
          </cell>
          <cell r="G864" t="str">
            <v>OCS  96802</v>
          </cell>
          <cell r="H864">
            <v>0</v>
          </cell>
          <cell r="I864">
            <v>1000</v>
          </cell>
          <cell r="J864">
            <v>0</v>
          </cell>
          <cell r="K864">
            <v>18477.27</v>
          </cell>
          <cell r="L864">
            <v>19328.14</v>
          </cell>
          <cell r="M864">
            <v>0</v>
          </cell>
          <cell r="N864">
            <v>0</v>
          </cell>
          <cell r="O864">
            <v>0</v>
          </cell>
          <cell r="P864" t="str">
            <v/>
          </cell>
          <cell r="Q864" t="str">
            <v>96802</v>
          </cell>
          <cell r="R864" t="str">
            <v/>
          </cell>
          <cell r="S864" t="str">
            <v/>
          </cell>
          <cell r="T864" t="str">
            <v/>
          </cell>
          <cell r="U864" t="str">
            <v>7920</v>
          </cell>
          <cell r="V864" t="str">
            <v>ZGFT</v>
          </cell>
          <cell r="W864">
            <v>45748</v>
          </cell>
          <cell r="X864">
            <v>0.11</v>
          </cell>
          <cell r="Y864">
            <v>21.454235399999998</v>
          </cell>
        </row>
        <row r="865">
          <cell r="A865" t="str">
            <v>96904-000010A000</v>
          </cell>
          <cell r="B865" t="str">
            <v>FG,GSUBUSW-Flex-Mini_NA,5ports + 1G</v>
          </cell>
          <cell r="C865" t="str">
            <v>429A</v>
          </cell>
          <cell r="D865" t="str">
            <v>N10</v>
          </cell>
          <cell r="E865" t="str">
            <v/>
          </cell>
          <cell r="F865" t="str">
            <v>ZGFT</v>
          </cell>
          <cell r="G865" t="str">
            <v>OCS  96904</v>
          </cell>
          <cell r="H865">
            <v>0</v>
          </cell>
          <cell r="I865">
            <v>1000</v>
          </cell>
          <cell r="J865">
            <v>0</v>
          </cell>
          <cell r="K865">
            <v>14557.07</v>
          </cell>
          <cell r="L865">
            <v>14757.95</v>
          </cell>
          <cell r="M865">
            <v>0</v>
          </cell>
          <cell r="N865">
            <v>0</v>
          </cell>
          <cell r="O865">
            <v>0</v>
          </cell>
          <cell r="P865" t="str">
            <v/>
          </cell>
          <cell r="Q865" t="str">
            <v>96904</v>
          </cell>
          <cell r="R865" t="str">
            <v/>
          </cell>
          <cell r="S865" t="str">
            <v/>
          </cell>
          <cell r="T865" t="str">
            <v/>
          </cell>
          <cell r="U865" t="str">
            <v>7920</v>
          </cell>
          <cell r="V865" t="str">
            <v>ZGFT</v>
          </cell>
          <cell r="W865">
            <v>45748</v>
          </cell>
          <cell r="X865">
            <v>0.11</v>
          </cell>
          <cell r="Y865">
            <v>16.381324500000002</v>
          </cell>
        </row>
        <row r="866">
          <cell r="A866" t="str">
            <v>96904-000010A000</v>
          </cell>
          <cell r="B866" t="str">
            <v>FG,GSUBUSW-Flex-Mini_NA,5ports + 1G</v>
          </cell>
          <cell r="C866" t="str">
            <v>429B</v>
          </cell>
          <cell r="D866" t="str">
            <v>N10</v>
          </cell>
          <cell r="E866" t="str">
            <v/>
          </cell>
          <cell r="F866" t="str">
            <v>ZGFT</v>
          </cell>
          <cell r="G866" t="str">
            <v>OCS  96904</v>
          </cell>
          <cell r="H866">
            <v>0</v>
          </cell>
          <cell r="I866">
            <v>1000</v>
          </cell>
          <cell r="J866">
            <v>0</v>
          </cell>
          <cell r="K866">
            <v>14774.07</v>
          </cell>
          <cell r="L866">
            <v>14975.93</v>
          </cell>
          <cell r="M866">
            <v>0</v>
          </cell>
          <cell r="N866">
            <v>0</v>
          </cell>
          <cell r="O866">
            <v>0</v>
          </cell>
          <cell r="P866" t="str">
            <v/>
          </cell>
          <cell r="Q866" t="str">
            <v>96904</v>
          </cell>
          <cell r="R866" t="str">
            <v/>
          </cell>
          <cell r="S866" t="str">
            <v/>
          </cell>
          <cell r="T866" t="str">
            <v/>
          </cell>
          <cell r="U866" t="str">
            <v>7920</v>
          </cell>
          <cell r="V866" t="str">
            <v>ZGFT</v>
          </cell>
          <cell r="W866">
            <v>45748</v>
          </cell>
          <cell r="X866">
            <v>0.11</v>
          </cell>
          <cell r="Y866">
            <v>16.623282300000003</v>
          </cell>
        </row>
        <row r="867">
          <cell r="A867" t="str">
            <v>96904-000020A000</v>
          </cell>
          <cell r="B867" t="str">
            <v>FG,GSUBUSW-Flex-Mini_NA</v>
          </cell>
          <cell r="C867" t="str">
            <v>429A</v>
          </cell>
          <cell r="D867" t="str">
            <v>N10</v>
          </cell>
          <cell r="E867" t="str">
            <v/>
          </cell>
          <cell r="F867" t="str">
            <v>ZGFT</v>
          </cell>
          <cell r="G867" t="str">
            <v>OCS  96904</v>
          </cell>
          <cell r="H867">
            <v>0</v>
          </cell>
          <cell r="I867">
            <v>1000</v>
          </cell>
          <cell r="J867">
            <v>12179.09</v>
          </cell>
          <cell r="K867">
            <v>12179.59</v>
          </cell>
          <cell r="L867">
            <v>12179.59</v>
          </cell>
          <cell r="M867">
            <v>0</v>
          </cell>
          <cell r="N867">
            <v>0</v>
          </cell>
          <cell r="O867">
            <v>0</v>
          </cell>
          <cell r="P867" t="str">
            <v/>
          </cell>
          <cell r="Q867" t="str">
            <v>96904</v>
          </cell>
          <cell r="R867" t="str">
            <v/>
          </cell>
          <cell r="S867" t="str">
            <v/>
          </cell>
          <cell r="T867" t="str">
            <v/>
          </cell>
          <cell r="U867" t="str">
            <v>7920</v>
          </cell>
          <cell r="V867" t="str">
            <v>ZGFT</v>
          </cell>
          <cell r="W867">
            <v>45748</v>
          </cell>
          <cell r="X867">
            <v>0.11</v>
          </cell>
          <cell r="Y867">
            <v>13.519344900000002</v>
          </cell>
        </row>
        <row r="868">
          <cell r="A868" t="str">
            <v>96904-000020A000</v>
          </cell>
          <cell r="B868" t="str">
            <v>FG,GSUBUSW-Flex-Mini_NA</v>
          </cell>
          <cell r="C868" t="str">
            <v>429B</v>
          </cell>
          <cell r="D868" t="str">
            <v>N10</v>
          </cell>
          <cell r="E868" t="str">
            <v/>
          </cell>
          <cell r="F868" t="str">
            <v>ZGFT</v>
          </cell>
          <cell r="G868" t="str">
            <v>OCS  96904</v>
          </cell>
          <cell r="H868">
            <v>0</v>
          </cell>
          <cell r="I868">
            <v>1000</v>
          </cell>
          <cell r="J868">
            <v>12179.09</v>
          </cell>
          <cell r="K868">
            <v>12179.59</v>
          </cell>
          <cell r="L868">
            <v>12179.59</v>
          </cell>
          <cell r="M868">
            <v>0</v>
          </cell>
          <cell r="N868">
            <v>0</v>
          </cell>
          <cell r="O868">
            <v>0</v>
          </cell>
          <cell r="P868" t="str">
            <v/>
          </cell>
          <cell r="Q868" t="str">
            <v>96904</v>
          </cell>
          <cell r="R868" t="str">
            <v/>
          </cell>
          <cell r="S868" t="str">
            <v/>
          </cell>
          <cell r="T868" t="str">
            <v/>
          </cell>
          <cell r="U868" t="str">
            <v>7920</v>
          </cell>
          <cell r="V868" t="str">
            <v>ZGFT</v>
          </cell>
          <cell r="W868">
            <v>45748</v>
          </cell>
          <cell r="X868">
            <v>0.11</v>
          </cell>
          <cell r="Y868">
            <v>13.519344900000002</v>
          </cell>
        </row>
        <row r="869">
          <cell r="A869" t="str">
            <v>96904-000030A000</v>
          </cell>
          <cell r="B869" t="str">
            <v>FG,GSUBUSW-Lite-8-POE_NA,PCBA (Main</v>
          </cell>
          <cell r="C869" t="str">
            <v>429A</v>
          </cell>
          <cell r="D869" t="str">
            <v>N10</v>
          </cell>
          <cell r="E869" t="str">
            <v/>
          </cell>
          <cell r="F869" t="str">
            <v>ZGFT</v>
          </cell>
          <cell r="G869" t="str">
            <v>OCS  96904</v>
          </cell>
          <cell r="H869">
            <v>0</v>
          </cell>
          <cell r="I869">
            <v>1000</v>
          </cell>
          <cell r="J869">
            <v>31610</v>
          </cell>
          <cell r="K869">
            <v>31610.639999999999</v>
          </cell>
          <cell r="L869">
            <v>31610.639999999999</v>
          </cell>
          <cell r="M869">
            <v>0</v>
          </cell>
          <cell r="N869">
            <v>0</v>
          </cell>
          <cell r="O869">
            <v>0</v>
          </cell>
          <cell r="P869" t="str">
            <v/>
          </cell>
          <cell r="Q869" t="str">
            <v>96904</v>
          </cell>
          <cell r="R869" t="str">
            <v/>
          </cell>
          <cell r="S869" t="str">
            <v/>
          </cell>
          <cell r="T869" t="str">
            <v/>
          </cell>
          <cell r="U869" t="str">
            <v>7920</v>
          </cell>
          <cell r="V869" t="str">
            <v>ZGFT</v>
          </cell>
          <cell r="W869">
            <v>45748</v>
          </cell>
          <cell r="X869">
            <v>0.11</v>
          </cell>
          <cell r="Y869">
            <v>35.087810400000002</v>
          </cell>
        </row>
        <row r="870">
          <cell r="A870" t="str">
            <v>96904-000030A000</v>
          </cell>
          <cell r="B870" t="str">
            <v>FG,GSUBUSW-Lite-8-POE_NA,PCBA (Main</v>
          </cell>
          <cell r="C870" t="str">
            <v>429B</v>
          </cell>
          <cell r="D870" t="str">
            <v>N10</v>
          </cell>
          <cell r="E870" t="str">
            <v/>
          </cell>
          <cell r="F870" t="str">
            <v>ZGFT</v>
          </cell>
          <cell r="G870" t="str">
            <v>OCS  96904</v>
          </cell>
          <cell r="H870">
            <v>0</v>
          </cell>
          <cell r="I870">
            <v>1000</v>
          </cell>
          <cell r="J870">
            <v>31610</v>
          </cell>
          <cell r="K870">
            <v>31610.639999999999</v>
          </cell>
          <cell r="L870">
            <v>31610.639999999999</v>
          </cell>
          <cell r="M870">
            <v>0</v>
          </cell>
          <cell r="N870">
            <v>0</v>
          </cell>
          <cell r="O870">
            <v>0</v>
          </cell>
          <cell r="P870" t="str">
            <v/>
          </cell>
          <cell r="Q870" t="str">
            <v>96904</v>
          </cell>
          <cell r="R870" t="str">
            <v/>
          </cell>
          <cell r="S870" t="str">
            <v/>
          </cell>
          <cell r="T870" t="str">
            <v/>
          </cell>
          <cell r="U870" t="str">
            <v>7920</v>
          </cell>
          <cell r="V870" t="str">
            <v>ZGFT</v>
          </cell>
          <cell r="W870">
            <v>45748</v>
          </cell>
          <cell r="X870">
            <v>0.11</v>
          </cell>
          <cell r="Y870">
            <v>35.087810400000002</v>
          </cell>
        </row>
        <row r="871">
          <cell r="A871" t="str">
            <v>96904-000040A000</v>
          </cell>
          <cell r="B871" t="str">
            <v>FG,GSUBUSW-24-POE_NA,(USW-24-POE-US)</v>
          </cell>
          <cell r="C871" t="str">
            <v>429A</v>
          </cell>
          <cell r="D871" t="str">
            <v>N10</v>
          </cell>
          <cell r="E871" t="str">
            <v/>
          </cell>
          <cell r="F871" t="str">
            <v>ZGFT</v>
          </cell>
          <cell r="G871" t="str">
            <v>OCS  96904</v>
          </cell>
          <cell r="H871">
            <v>0</v>
          </cell>
          <cell r="I871">
            <v>1000</v>
          </cell>
          <cell r="J871">
            <v>55183.03</v>
          </cell>
          <cell r="K871">
            <v>55182.99</v>
          </cell>
          <cell r="L871">
            <v>55182.99</v>
          </cell>
          <cell r="M871">
            <v>0</v>
          </cell>
          <cell r="N871">
            <v>0</v>
          </cell>
          <cell r="O871">
            <v>0</v>
          </cell>
          <cell r="P871" t="str">
            <v/>
          </cell>
          <cell r="Q871" t="str">
            <v>96904</v>
          </cell>
          <cell r="R871" t="str">
            <v/>
          </cell>
          <cell r="S871" t="str">
            <v/>
          </cell>
          <cell r="T871" t="str">
            <v/>
          </cell>
          <cell r="U871" t="str">
            <v>7920</v>
          </cell>
          <cell r="V871" t="str">
            <v>ZGFT</v>
          </cell>
          <cell r="W871">
            <v>45748</v>
          </cell>
          <cell r="X871">
            <v>0.11</v>
          </cell>
          <cell r="Y871">
            <v>61.253118900000004</v>
          </cell>
        </row>
        <row r="872">
          <cell r="A872" t="str">
            <v>96904-000040A000</v>
          </cell>
          <cell r="B872" t="str">
            <v>FG,GSUBUSW-24-POE_NA,(USW-24-POE-US)</v>
          </cell>
          <cell r="C872" t="str">
            <v>429B</v>
          </cell>
          <cell r="D872" t="str">
            <v>N10</v>
          </cell>
          <cell r="E872" t="str">
            <v/>
          </cell>
          <cell r="F872" t="str">
            <v>ZGFT</v>
          </cell>
          <cell r="G872" t="str">
            <v>OCS  96904</v>
          </cell>
          <cell r="H872">
            <v>0</v>
          </cell>
          <cell r="I872">
            <v>1000</v>
          </cell>
          <cell r="J872">
            <v>55183.03</v>
          </cell>
          <cell r="K872">
            <v>55182.99</v>
          </cell>
          <cell r="L872">
            <v>55182.99</v>
          </cell>
          <cell r="M872">
            <v>0</v>
          </cell>
          <cell r="N872">
            <v>0</v>
          </cell>
          <cell r="O872">
            <v>0</v>
          </cell>
          <cell r="P872" t="str">
            <v/>
          </cell>
          <cell r="Q872" t="str">
            <v>96904</v>
          </cell>
          <cell r="R872" t="str">
            <v/>
          </cell>
          <cell r="S872" t="str">
            <v/>
          </cell>
          <cell r="T872" t="str">
            <v/>
          </cell>
          <cell r="U872" t="str">
            <v>7920</v>
          </cell>
          <cell r="V872" t="str">
            <v>ZGFT</v>
          </cell>
          <cell r="W872">
            <v>45748</v>
          </cell>
          <cell r="X872">
            <v>0.11</v>
          </cell>
          <cell r="Y872">
            <v>61.253118900000004</v>
          </cell>
        </row>
        <row r="873">
          <cell r="A873" t="str">
            <v>96904-000050A000</v>
          </cell>
          <cell r="B873" t="str">
            <v>FG,GSUBUSW-24-POE_NA,(USW-24-POE-US)</v>
          </cell>
          <cell r="C873" t="str">
            <v>429A</v>
          </cell>
          <cell r="D873" t="str">
            <v>N10</v>
          </cell>
          <cell r="E873" t="str">
            <v/>
          </cell>
          <cell r="F873" t="str">
            <v>ZGFT</v>
          </cell>
          <cell r="G873" t="str">
            <v>OCS  96904</v>
          </cell>
          <cell r="H873">
            <v>0</v>
          </cell>
          <cell r="I873">
            <v>1000</v>
          </cell>
          <cell r="J873">
            <v>25114.95</v>
          </cell>
          <cell r="K873">
            <v>25114.9</v>
          </cell>
          <cell r="L873">
            <v>25114.9</v>
          </cell>
          <cell r="M873">
            <v>0</v>
          </cell>
          <cell r="N873">
            <v>0</v>
          </cell>
          <cell r="O873">
            <v>0</v>
          </cell>
          <cell r="P873" t="str">
            <v/>
          </cell>
          <cell r="Q873" t="str">
            <v>96904</v>
          </cell>
          <cell r="R873" t="str">
            <v/>
          </cell>
          <cell r="S873" t="str">
            <v/>
          </cell>
          <cell r="T873" t="str">
            <v/>
          </cell>
          <cell r="U873" t="str">
            <v>7920</v>
          </cell>
          <cell r="V873" t="str">
            <v>ZGFT</v>
          </cell>
          <cell r="W873">
            <v>45748</v>
          </cell>
          <cell r="X873">
            <v>0.11</v>
          </cell>
          <cell r="Y873">
            <v>27.877539000000006</v>
          </cell>
        </row>
        <row r="874">
          <cell r="A874" t="str">
            <v>96904-000050A000</v>
          </cell>
          <cell r="B874" t="str">
            <v>FG,GSUBUSW-24-POE_NA,(USW-24-POE-US)</v>
          </cell>
          <cell r="C874" t="str">
            <v>429B</v>
          </cell>
          <cell r="D874" t="str">
            <v>N10</v>
          </cell>
          <cell r="E874" t="str">
            <v/>
          </cell>
          <cell r="F874" t="str">
            <v>ZGFT</v>
          </cell>
          <cell r="G874" t="str">
            <v>OCS  96904</v>
          </cell>
          <cell r="H874">
            <v>0</v>
          </cell>
          <cell r="I874">
            <v>1000</v>
          </cell>
          <cell r="J874">
            <v>25114.95</v>
          </cell>
          <cell r="K874">
            <v>25114.9</v>
          </cell>
          <cell r="L874">
            <v>25114.9</v>
          </cell>
          <cell r="M874">
            <v>0</v>
          </cell>
          <cell r="N874">
            <v>0</v>
          </cell>
          <cell r="O874">
            <v>0</v>
          </cell>
          <cell r="P874" t="str">
            <v/>
          </cell>
          <cell r="Q874" t="str">
            <v>96904</v>
          </cell>
          <cell r="R874" t="str">
            <v/>
          </cell>
          <cell r="S874" t="str">
            <v/>
          </cell>
          <cell r="T874" t="str">
            <v/>
          </cell>
          <cell r="U874" t="str">
            <v>7920</v>
          </cell>
          <cell r="V874" t="str">
            <v>ZGFT</v>
          </cell>
          <cell r="W874">
            <v>45748</v>
          </cell>
          <cell r="X874">
            <v>0.11</v>
          </cell>
          <cell r="Y874">
            <v>27.877539000000006</v>
          </cell>
        </row>
        <row r="875">
          <cell r="A875" t="str">
            <v>96904-000060A000</v>
          </cell>
          <cell r="B875" t="str">
            <v>FG,GSUBUSW-Lite-16-POE_NA,PCBA (Main</v>
          </cell>
          <cell r="C875" t="str">
            <v>429A</v>
          </cell>
          <cell r="D875" t="str">
            <v>N10</v>
          </cell>
          <cell r="E875" t="str">
            <v/>
          </cell>
          <cell r="F875" t="str">
            <v>ZGFT</v>
          </cell>
          <cell r="G875" t="str">
            <v>OCS  96904</v>
          </cell>
          <cell r="H875">
            <v>0</v>
          </cell>
          <cell r="I875">
            <v>1000</v>
          </cell>
          <cell r="J875">
            <v>36470</v>
          </cell>
          <cell r="K875">
            <v>36471.199999999997</v>
          </cell>
          <cell r="L875">
            <v>36471.199999999997</v>
          </cell>
          <cell r="M875">
            <v>0</v>
          </cell>
          <cell r="N875">
            <v>0</v>
          </cell>
          <cell r="O875">
            <v>0</v>
          </cell>
          <cell r="P875" t="str">
            <v/>
          </cell>
          <cell r="Q875" t="str">
            <v>96904</v>
          </cell>
          <cell r="R875" t="str">
            <v/>
          </cell>
          <cell r="S875" t="str">
            <v/>
          </cell>
          <cell r="T875" t="str">
            <v/>
          </cell>
          <cell r="U875" t="str">
            <v>7920</v>
          </cell>
          <cell r="V875" t="str">
            <v>ZGFT</v>
          </cell>
          <cell r="W875">
            <v>45748</v>
          </cell>
          <cell r="X875">
            <v>0.11</v>
          </cell>
          <cell r="Y875">
            <v>40.483032000000001</v>
          </cell>
        </row>
        <row r="876">
          <cell r="A876" t="str">
            <v>96904-000060A000</v>
          </cell>
          <cell r="B876" t="str">
            <v>FG,GSUBUSW-Lite-16-POE_NA,PCBA (Main</v>
          </cell>
          <cell r="C876" t="str">
            <v>429B</v>
          </cell>
          <cell r="D876" t="str">
            <v>N10</v>
          </cell>
          <cell r="E876" t="str">
            <v/>
          </cell>
          <cell r="F876" t="str">
            <v>ZGFT</v>
          </cell>
          <cell r="G876" t="str">
            <v>OCS  96904</v>
          </cell>
          <cell r="H876">
            <v>0</v>
          </cell>
          <cell r="I876">
            <v>1000</v>
          </cell>
          <cell r="J876">
            <v>36470</v>
          </cell>
          <cell r="K876">
            <v>36471.199999999997</v>
          </cell>
          <cell r="L876">
            <v>36471.199999999997</v>
          </cell>
          <cell r="M876">
            <v>0</v>
          </cell>
          <cell r="N876">
            <v>0</v>
          </cell>
          <cell r="O876">
            <v>0</v>
          </cell>
          <cell r="P876" t="str">
            <v/>
          </cell>
          <cell r="Q876" t="str">
            <v>96904</v>
          </cell>
          <cell r="R876" t="str">
            <v/>
          </cell>
          <cell r="S876" t="str">
            <v/>
          </cell>
          <cell r="T876" t="str">
            <v/>
          </cell>
          <cell r="U876" t="str">
            <v>7920</v>
          </cell>
          <cell r="V876" t="str">
            <v>ZGFT</v>
          </cell>
          <cell r="W876">
            <v>45748</v>
          </cell>
          <cell r="X876">
            <v>0.11</v>
          </cell>
          <cell r="Y876">
            <v>40.483032000000001</v>
          </cell>
        </row>
        <row r="877">
          <cell r="A877" t="str">
            <v>96904-000070A000</v>
          </cell>
          <cell r="B877" t="str">
            <v>FG,GSUBUSW-Lite-16-POE_NA,PCBA (POE</v>
          </cell>
          <cell r="C877" t="str">
            <v>429A</v>
          </cell>
          <cell r="D877" t="str">
            <v>N10</v>
          </cell>
          <cell r="E877" t="str">
            <v/>
          </cell>
          <cell r="F877" t="str">
            <v>ZGFT</v>
          </cell>
          <cell r="G877" t="str">
            <v>OCS  96904</v>
          </cell>
          <cell r="H877">
            <v>0</v>
          </cell>
          <cell r="I877">
            <v>1000</v>
          </cell>
          <cell r="J877">
            <v>16162.73</v>
          </cell>
          <cell r="K877">
            <v>16162.66</v>
          </cell>
          <cell r="L877">
            <v>16162.66</v>
          </cell>
          <cell r="M877">
            <v>0</v>
          </cell>
          <cell r="N877">
            <v>0</v>
          </cell>
          <cell r="O877">
            <v>0</v>
          </cell>
          <cell r="P877" t="str">
            <v/>
          </cell>
          <cell r="Q877" t="str">
            <v>96904</v>
          </cell>
          <cell r="R877" t="str">
            <v/>
          </cell>
          <cell r="S877" t="str">
            <v/>
          </cell>
          <cell r="T877" t="str">
            <v/>
          </cell>
          <cell r="U877" t="str">
            <v>7920</v>
          </cell>
          <cell r="V877" t="str">
            <v>ZGFT</v>
          </cell>
          <cell r="W877">
            <v>45748</v>
          </cell>
          <cell r="X877">
            <v>0.11</v>
          </cell>
          <cell r="Y877">
            <v>17.9405526</v>
          </cell>
        </row>
        <row r="878">
          <cell r="A878" t="str">
            <v>96904-000070A000</v>
          </cell>
          <cell r="B878" t="str">
            <v>FG,GSUBUSW-Lite-16-POE_NA,PCBA (POE</v>
          </cell>
          <cell r="C878" t="str">
            <v>429B</v>
          </cell>
          <cell r="D878" t="str">
            <v>N10</v>
          </cell>
          <cell r="E878" t="str">
            <v/>
          </cell>
          <cell r="F878" t="str">
            <v>ZGFT</v>
          </cell>
          <cell r="G878" t="str">
            <v>OCS  96904</v>
          </cell>
          <cell r="H878">
            <v>0</v>
          </cell>
          <cell r="I878">
            <v>1000</v>
          </cell>
          <cell r="J878">
            <v>16162.73</v>
          </cell>
          <cell r="K878">
            <v>16162.66</v>
          </cell>
          <cell r="L878">
            <v>16162.66</v>
          </cell>
          <cell r="M878">
            <v>0</v>
          </cell>
          <cell r="N878">
            <v>0</v>
          </cell>
          <cell r="O878">
            <v>0</v>
          </cell>
          <cell r="P878" t="str">
            <v/>
          </cell>
          <cell r="Q878" t="str">
            <v>96904</v>
          </cell>
          <cell r="R878" t="str">
            <v/>
          </cell>
          <cell r="S878" t="str">
            <v/>
          </cell>
          <cell r="T878" t="str">
            <v/>
          </cell>
          <cell r="U878" t="str">
            <v>7920</v>
          </cell>
          <cell r="V878" t="str">
            <v>ZGFT</v>
          </cell>
          <cell r="W878">
            <v>45748</v>
          </cell>
          <cell r="X878">
            <v>0.11</v>
          </cell>
          <cell r="Y878">
            <v>17.9405526</v>
          </cell>
        </row>
        <row r="879">
          <cell r="A879" t="str">
            <v>96904-000080A000</v>
          </cell>
          <cell r="B879" t="str">
            <v>FG,GSUBUSW-Lite-8-POE_NA,8ports + 1G</v>
          </cell>
          <cell r="C879" t="str">
            <v>429A</v>
          </cell>
          <cell r="D879" t="str">
            <v>N10</v>
          </cell>
          <cell r="E879" t="str">
            <v/>
          </cell>
          <cell r="F879" t="str">
            <v>ZGFT</v>
          </cell>
          <cell r="G879" t="str">
            <v>OCS  96904</v>
          </cell>
          <cell r="H879">
            <v>0</v>
          </cell>
          <cell r="I879">
            <v>1000</v>
          </cell>
          <cell r="J879">
            <v>51975</v>
          </cell>
          <cell r="K879">
            <v>44699.99</v>
          </cell>
          <cell r="L879">
            <v>45099.35</v>
          </cell>
          <cell r="M879">
            <v>0</v>
          </cell>
          <cell r="N879">
            <v>0</v>
          </cell>
          <cell r="O879">
            <v>0</v>
          </cell>
          <cell r="P879" t="str">
            <v/>
          </cell>
          <cell r="Q879" t="str">
            <v>96904</v>
          </cell>
          <cell r="R879" t="str">
            <v/>
          </cell>
          <cell r="S879" t="str">
            <v/>
          </cell>
          <cell r="T879" t="str">
            <v/>
          </cell>
          <cell r="U879" t="str">
            <v>7920</v>
          </cell>
          <cell r="V879" t="str">
            <v>ZGFT</v>
          </cell>
          <cell r="W879">
            <v>45748</v>
          </cell>
          <cell r="X879">
            <v>0.11</v>
          </cell>
          <cell r="Y879">
            <v>50.060278500000003</v>
          </cell>
        </row>
        <row r="880">
          <cell r="A880" t="str">
            <v>96904-000080A000</v>
          </cell>
          <cell r="B880" t="str">
            <v>FG,GSUBUSW-Lite-8-POE_NA,8ports + 1G</v>
          </cell>
          <cell r="C880" t="str">
            <v>429B</v>
          </cell>
          <cell r="D880" t="str">
            <v>N10</v>
          </cell>
          <cell r="E880" t="str">
            <v/>
          </cell>
          <cell r="F880" t="str">
            <v>ZGFT</v>
          </cell>
          <cell r="G880" t="str">
            <v>OCS  96904</v>
          </cell>
          <cell r="H880">
            <v>0</v>
          </cell>
          <cell r="I880">
            <v>1000</v>
          </cell>
          <cell r="J880">
            <v>51975</v>
          </cell>
          <cell r="K880">
            <v>44700.800000000003</v>
          </cell>
          <cell r="L880">
            <v>45100.160000000003</v>
          </cell>
          <cell r="M880">
            <v>0</v>
          </cell>
          <cell r="N880">
            <v>0</v>
          </cell>
          <cell r="O880">
            <v>0</v>
          </cell>
          <cell r="P880" t="str">
            <v/>
          </cell>
          <cell r="Q880" t="str">
            <v>96904</v>
          </cell>
          <cell r="R880" t="str">
            <v/>
          </cell>
          <cell r="S880" t="str">
            <v/>
          </cell>
          <cell r="T880" t="str">
            <v/>
          </cell>
          <cell r="U880" t="str">
            <v>7920</v>
          </cell>
          <cell r="V880" t="str">
            <v>ZGFT</v>
          </cell>
          <cell r="W880">
            <v>45748</v>
          </cell>
          <cell r="X880">
            <v>0.11</v>
          </cell>
          <cell r="Y880">
            <v>50.061177600000008</v>
          </cell>
        </row>
        <row r="881">
          <cell r="A881" t="str">
            <v>96904-000090A000</v>
          </cell>
          <cell r="B881" t="str">
            <v>FG,GSUBUSW-Lite-8-POE_NA,8ports + 1G</v>
          </cell>
          <cell r="C881" t="str">
            <v>429A</v>
          </cell>
          <cell r="D881" t="str">
            <v>N10</v>
          </cell>
          <cell r="E881" t="str">
            <v/>
          </cell>
          <cell r="F881" t="str">
            <v>ZGFT</v>
          </cell>
          <cell r="G881" t="str">
            <v>OCS  96904</v>
          </cell>
          <cell r="H881">
            <v>0</v>
          </cell>
          <cell r="I881">
            <v>1000</v>
          </cell>
          <cell r="J881">
            <v>44220</v>
          </cell>
          <cell r="K881">
            <v>40487.82</v>
          </cell>
          <cell r="L881">
            <v>40678.17</v>
          </cell>
          <cell r="M881">
            <v>0</v>
          </cell>
          <cell r="N881">
            <v>0</v>
          </cell>
          <cell r="O881">
            <v>0</v>
          </cell>
          <cell r="P881" t="str">
            <v/>
          </cell>
          <cell r="Q881" t="str">
            <v>96904</v>
          </cell>
          <cell r="R881" t="str">
            <v/>
          </cell>
          <cell r="S881" t="str">
            <v/>
          </cell>
          <cell r="T881" t="str">
            <v/>
          </cell>
          <cell r="U881" t="str">
            <v>7920</v>
          </cell>
          <cell r="V881" t="str">
            <v>ZGFT</v>
          </cell>
          <cell r="W881">
            <v>45748</v>
          </cell>
          <cell r="X881">
            <v>0.11</v>
          </cell>
          <cell r="Y881">
            <v>45.152768700000003</v>
          </cell>
        </row>
        <row r="882">
          <cell r="A882" t="str">
            <v>96904-000090A000</v>
          </cell>
          <cell r="B882" t="str">
            <v>FG,GSUBUSW-Lite-8-POE_NA,8ports + 1G</v>
          </cell>
          <cell r="C882" t="str">
            <v>429B</v>
          </cell>
          <cell r="D882" t="str">
            <v>N10</v>
          </cell>
          <cell r="E882" t="str">
            <v/>
          </cell>
          <cell r="F882" t="str">
            <v>ZGFT</v>
          </cell>
          <cell r="G882" t="str">
            <v>OCS  96904</v>
          </cell>
          <cell r="H882">
            <v>0</v>
          </cell>
          <cell r="I882">
            <v>1000</v>
          </cell>
          <cell r="J882">
            <v>44220</v>
          </cell>
          <cell r="K882">
            <v>41362.769999999997</v>
          </cell>
          <cell r="L882">
            <v>41555.019999999997</v>
          </cell>
          <cell r="M882">
            <v>0</v>
          </cell>
          <cell r="N882">
            <v>0</v>
          </cell>
          <cell r="O882">
            <v>0</v>
          </cell>
          <cell r="P882" t="str">
            <v/>
          </cell>
          <cell r="Q882" t="str">
            <v>96904</v>
          </cell>
          <cell r="R882" t="str">
            <v/>
          </cell>
          <cell r="S882" t="str">
            <v/>
          </cell>
          <cell r="T882" t="str">
            <v/>
          </cell>
          <cell r="U882" t="str">
            <v>7920</v>
          </cell>
          <cell r="V882" t="str">
            <v>ZGFT</v>
          </cell>
          <cell r="W882">
            <v>45748</v>
          </cell>
          <cell r="X882">
            <v>0.11</v>
          </cell>
          <cell r="Y882">
            <v>46.126072200000003</v>
          </cell>
        </row>
        <row r="883">
          <cell r="A883" t="str">
            <v>96904-000100A000</v>
          </cell>
          <cell r="B883" t="str">
            <v>FG,GSUBUSW-Flex-Mini_NA,5ports + 1G</v>
          </cell>
          <cell r="C883" t="str">
            <v>429A</v>
          </cell>
          <cell r="D883" t="str">
            <v>N10</v>
          </cell>
          <cell r="E883" t="str">
            <v/>
          </cell>
          <cell r="F883" t="str">
            <v>ZGFT</v>
          </cell>
          <cell r="G883" t="str">
            <v>OCS  96904</v>
          </cell>
          <cell r="H883">
            <v>0</v>
          </cell>
          <cell r="I883">
            <v>1000</v>
          </cell>
          <cell r="J883">
            <v>15373.46</v>
          </cell>
          <cell r="K883">
            <v>14485.45</v>
          </cell>
          <cell r="L883">
            <v>14784.98</v>
          </cell>
          <cell r="M883">
            <v>0</v>
          </cell>
          <cell r="N883">
            <v>384.41</v>
          </cell>
          <cell r="O883">
            <v>26</v>
          </cell>
          <cell r="P883" t="str">
            <v/>
          </cell>
          <cell r="Q883" t="str">
            <v>96904</v>
          </cell>
          <cell r="R883" t="str">
            <v/>
          </cell>
          <cell r="S883" t="str">
            <v/>
          </cell>
          <cell r="T883" t="str">
            <v/>
          </cell>
          <cell r="U883" t="str">
            <v>7920</v>
          </cell>
          <cell r="V883" t="str">
            <v>ZGFT</v>
          </cell>
          <cell r="W883">
            <v>45748</v>
          </cell>
          <cell r="X883">
            <v>0.11</v>
          </cell>
          <cell r="Y883">
            <v>16.411327800000002</v>
          </cell>
        </row>
        <row r="884">
          <cell r="A884" t="str">
            <v>96904-000100A000</v>
          </cell>
          <cell r="B884" t="str">
            <v>FG,GSUBUSW-Flex-Mini_NA,5ports + 1G</v>
          </cell>
          <cell r="C884" t="str">
            <v>429B</v>
          </cell>
          <cell r="D884" t="str">
            <v>N10</v>
          </cell>
          <cell r="E884" t="str">
            <v/>
          </cell>
          <cell r="F884" t="str">
            <v>ZGFT</v>
          </cell>
          <cell r="G884" t="str">
            <v>OCS  96904</v>
          </cell>
          <cell r="H884">
            <v>0</v>
          </cell>
          <cell r="I884">
            <v>1000</v>
          </cell>
          <cell r="J884">
            <v>15920.64</v>
          </cell>
          <cell r="K884">
            <v>14705.78</v>
          </cell>
          <cell r="L884">
            <v>14901.63</v>
          </cell>
          <cell r="M884">
            <v>0</v>
          </cell>
          <cell r="N884">
            <v>0</v>
          </cell>
          <cell r="O884">
            <v>0</v>
          </cell>
          <cell r="P884" t="str">
            <v/>
          </cell>
          <cell r="Q884" t="str">
            <v>96904</v>
          </cell>
          <cell r="R884" t="str">
            <v/>
          </cell>
          <cell r="S884" t="str">
            <v/>
          </cell>
          <cell r="T884" t="str">
            <v/>
          </cell>
          <cell r="U884" t="str">
            <v>7920</v>
          </cell>
          <cell r="V884" t="str">
            <v>ZGFT</v>
          </cell>
          <cell r="W884">
            <v>45748</v>
          </cell>
          <cell r="X884">
            <v>0.11</v>
          </cell>
          <cell r="Y884">
            <v>16.540809299999999</v>
          </cell>
        </row>
        <row r="885">
          <cell r="A885" t="str">
            <v>96904-000110A000</v>
          </cell>
          <cell r="B885" t="str">
            <v>FG,GSUBUSW-Flex-Mini_NA,5ports + 1G</v>
          </cell>
          <cell r="C885" t="str">
            <v>429A</v>
          </cell>
          <cell r="D885" t="str">
            <v>N10</v>
          </cell>
          <cell r="E885" t="str">
            <v/>
          </cell>
          <cell r="F885" t="str">
            <v>ZGFT</v>
          </cell>
          <cell r="G885" t="str">
            <v>OCS  96904</v>
          </cell>
          <cell r="H885">
            <v>0</v>
          </cell>
          <cell r="I885">
            <v>1000</v>
          </cell>
          <cell r="J885">
            <v>13523.67</v>
          </cell>
          <cell r="K885">
            <v>17339.93</v>
          </cell>
          <cell r="L885">
            <v>17609</v>
          </cell>
          <cell r="M885">
            <v>0</v>
          </cell>
          <cell r="N885">
            <v>0</v>
          </cell>
          <cell r="O885">
            <v>0</v>
          </cell>
          <cell r="P885" t="str">
            <v/>
          </cell>
          <cell r="Q885" t="str">
            <v>96904</v>
          </cell>
          <cell r="R885" t="str">
            <v/>
          </cell>
          <cell r="S885" t="str">
            <v/>
          </cell>
          <cell r="T885" t="str">
            <v/>
          </cell>
          <cell r="U885" t="str">
            <v>7920</v>
          </cell>
          <cell r="V885" t="str">
            <v>ZGFT</v>
          </cell>
          <cell r="W885">
            <v>45748</v>
          </cell>
          <cell r="X885">
            <v>0.11</v>
          </cell>
          <cell r="Y885">
            <v>19.545990000000003</v>
          </cell>
        </row>
        <row r="886">
          <cell r="A886" t="str">
            <v>96904-000110A000</v>
          </cell>
          <cell r="B886" t="str">
            <v>FG,GSUBUSW-Flex-Mini_NA,5ports + 1G</v>
          </cell>
          <cell r="C886" t="str">
            <v>429B</v>
          </cell>
          <cell r="D886" t="str">
            <v>N10</v>
          </cell>
          <cell r="E886" t="str">
            <v/>
          </cell>
          <cell r="F886" t="str">
            <v>ZGFT</v>
          </cell>
          <cell r="G886" t="str">
            <v>OCS  96904</v>
          </cell>
          <cell r="H886">
            <v>0</v>
          </cell>
          <cell r="I886">
            <v>1000</v>
          </cell>
          <cell r="J886">
            <v>13523.67</v>
          </cell>
          <cell r="K886">
            <v>17339.93</v>
          </cell>
          <cell r="L886">
            <v>17609</v>
          </cell>
          <cell r="M886">
            <v>0</v>
          </cell>
          <cell r="N886">
            <v>0</v>
          </cell>
          <cell r="O886">
            <v>0</v>
          </cell>
          <cell r="P886" t="str">
            <v/>
          </cell>
          <cell r="Q886" t="str">
            <v>96904</v>
          </cell>
          <cell r="R886" t="str">
            <v/>
          </cell>
          <cell r="S886" t="str">
            <v/>
          </cell>
          <cell r="T886" t="str">
            <v/>
          </cell>
          <cell r="U886" t="str">
            <v>7920</v>
          </cell>
          <cell r="V886" t="str">
            <v>ZGFT</v>
          </cell>
          <cell r="W886">
            <v>45748</v>
          </cell>
          <cell r="X886">
            <v>0.11</v>
          </cell>
          <cell r="Y886">
            <v>19.545990000000003</v>
          </cell>
        </row>
        <row r="887">
          <cell r="A887" t="str">
            <v>96904-000120A000</v>
          </cell>
          <cell r="B887" t="str">
            <v>FG,GSUBUSW-Lite-16-POE_NA,16ports + 1G</v>
          </cell>
          <cell r="C887" t="str">
            <v>429A</v>
          </cell>
          <cell r="D887" t="str">
            <v>N10</v>
          </cell>
          <cell r="E887" t="str">
            <v/>
          </cell>
          <cell r="F887" t="str">
            <v>ZGFT</v>
          </cell>
          <cell r="G887" t="str">
            <v>OCS  96904</v>
          </cell>
          <cell r="H887">
            <v>0</v>
          </cell>
          <cell r="I887">
            <v>1000</v>
          </cell>
          <cell r="J887">
            <v>79005</v>
          </cell>
          <cell r="K887">
            <v>69129.37</v>
          </cell>
          <cell r="L887">
            <v>69565.53</v>
          </cell>
          <cell r="M887">
            <v>0</v>
          </cell>
          <cell r="N887">
            <v>0</v>
          </cell>
          <cell r="O887">
            <v>0</v>
          </cell>
          <cell r="P887" t="str">
            <v/>
          </cell>
          <cell r="Q887" t="str">
            <v>96904</v>
          </cell>
          <cell r="R887" t="str">
            <v/>
          </cell>
          <cell r="S887" t="str">
            <v/>
          </cell>
          <cell r="T887" t="str">
            <v/>
          </cell>
          <cell r="U887" t="str">
            <v>7920</v>
          </cell>
          <cell r="V887" t="str">
            <v>ZGFT</v>
          </cell>
          <cell r="W887">
            <v>45748</v>
          </cell>
          <cell r="X887">
            <v>0.11</v>
          </cell>
          <cell r="Y887">
            <v>77.217738300000008</v>
          </cell>
        </row>
        <row r="888">
          <cell r="A888" t="str">
            <v>96904-000120A000</v>
          </cell>
          <cell r="B888" t="str">
            <v>FG,GSUBUSW-Lite-16-POE_NA,16ports + 1G</v>
          </cell>
          <cell r="C888" t="str">
            <v>429B</v>
          </cell>
          <cell r="D888" t="str">
            <v>N10</v>
          </cell>
          <cell r="E888" t="str">
            <v/>
          </cell>
          <cell r="F888" t="str">
            <v>ZGFT</v>
          </cell>
          <cell r="G888" t="str">
            <v>OCS  96904</v>
          </cell>
          <cell r="H888">
            <v>0</v>
          </cell>
          <cell r="I888">
            <v>1000</v>
          </cell>
          <cell r="J888">
            <v>79005</v>
          </cell>
          <cell r="K888">
            <v>70385.5</v>
          </cell>
          <cell r="L888">
            <v>70815.67</v>
          </cell>
          <cell r="M888">
            <v>0</v>
          </cell>
          <cell r="N888">
            <v>0</v>
          </cell>
          <cell r="O888">
            <v>0</v>
          </cell>
          <cell r="P888" t="str">
            <v/>
          </cell>
          <cell r="Q888" t="str">
            <v>96904</v>
          </cell>
          <cell r="R888" t="str">
            <v/>
          </cell>
          <cell r="S888" t="str">
            <v/>
          </cell>
          <cell r="T888" t="str">
            <v/>
          </cell>
          <cell r="U888" t="str">
            <v>7920</v>
          </cell>
          <cell r="V888" t="str">
            <v>ZGFT</v>
          </cell>
          <cell r="W888">
            <v>45748</v>
          </cell>
          <cell r="X888">
            <v>0.11</v>
          </cell>
          <cell r="Y888">
            <v>78.605393700000008</v>
          </cell>
        </row>
        <row r="889">
          <cell r="A889" t="str">
            <v>96904-000130A000</v>
          </cell>
          <cell r="B889" t="str">
            <v>FG,GSUBUSW-24-POE_NA,24ports + 1G,GCOM</v>
          </cell>
          <cell r="C889" t="str">
            <v>429A</v>
          </cell>
          <cell r="D889" t="str">
            <v>N10</v>
          </cell>
          <cell r="E889" t="str">
            <v/>
          </cell>
          <cell r="F889" t="str">
            <v>ZGFT</v>
          </cell>
          <cell r="G889" t="str">
            <v>OCS  96904</v>
          </cell>
          <cell r="H889">
            <v>0</v>
          </cell>
          <cell r="I889">
            <v>1000</v>
          </cell>
          <cell r="J889">
            <v>138720.85</v>
          </cell>
          <cell r="K889">
            <v>128948.43</v>
          </cell>
          <cell r="L889">
            <v>129791.93</v>
          </cell>
          <cell r="M889">
            <v>0</v>
          </cell>
          <cell r="N889">
            <v>0</v>
          </cell>
          <cell r="O889">
            <v>0</v>
          </cell>
          <cell r="P889" t="str">
            <v/>
          </cell>
          <cell r="Q889" t="str">
            <v>96904</v>
          </cell>
          <cell r="R889" t="str">
            <v/>
          </cell>
          <cell r="S889" t="str">
            <v/>
          </cell>
          <cell r="T889" t="str">
            <v/>
          </cell>
          <cell r="U889" t="str">
            <v>7920</v>
          </cell>
          <cell r="V889" t="str">
            <v>ZGFT</v>
          </cell>
          <cell r="W889">
            <v>45748</v>
          </cell>
          <cell r="X889">
            <v>0.11</v>
          </cell>
          <cell r="Y889">
            <v>144.06904229999998</v>
          </cell>
        </row>
        <row r="890">
          <cell r="A890" t="str">
            <v>96904-000130A000</v>
          </cell>
          <cell r="B890" t="str">
            <v>FG,GSUBUSW-24-POE_NA,24ports + 1G,GCOM</v>
          </cell>
          <cell r="C890" t="str">
            <v>429B</v>
          </cell>
          <cell r="D890" t="str">
            <v>N10</v>
          </cell>
          <cell r="E890" t="str">
            <v/>
          </cell>
          <cell r="F890" t="str">
            <v>ZGFT</v>
          </cell>
          <cell r="G890" t="str">
            <v>OCS  96904</v>
          </cell>
          <cell r="H890">
            <v>0</v>
          </cell>
          <cell r="I890">
            <v>1000</v>
          </cell>
          <cell r="J890">
            <v>138720.85</v>
          </cell>
          <cell r="K890">
            <v>129310.48</v>
          </cell>
          <cell r="L890">
            <v>129823.18</v>
          </cell>
          <cell r="M890">
            <v>0</v>
          </cell>
          <cell r="N890">
            <v>0</v>
          </cell>
          <cell r="O890">
            <v>0</v>
          </cell>
          <cell r="P890" t="str">
            <v/>
          </cell>
          <cell r="Q890" t="str">
            <v>96904</v>
          </cell>
          <cell r="R890" t="str">
            <v/>
          </cell>
          <cell r="S890" t="str">
            <v/>
          </cell>
          <cell r="T890" t="str">
            <v/>
          </cell>
          <cell r="U890" t="str">
            <v>7920</v>
          </cell>
          <cell r="V890" t="str">
            <v>ZGFT</v>
          </cell>
          <cell r="W890">
            <v>45748</v>
          </cell>
          <cell r="X890">
            <v>0.11</v>
          </cell>
          <cell r="Y890">
            <v>144.1037298</v>
          </cell>
        </row>
        <row r="891">
          <cell r="A891" t="str">
            <v>96904-000140A000</v>
          </cell>
          <cell r="B891" t="str">
            <v>FG,GSUBUSW-Lite-16-POE_NA,16ports + 1G</v>
          </cell>
          <cell r="C891" t="str">
            <v>429A</v>
          </cell>
          <cell r="D891" t="str">
            <v>N10</v>
          </cell>
          <cell r="E891" t="str">
            <v/>
          </cell>
          <cell r="F891" t="str">
            <v>ZGFT</v>
          </cell>
          <cell r="G891" t="str">
            <v>OCS  96904</v>
          </cell>
          <cell r="H891">
            <v>0</v>
          </cell>
          <cell r="I891">
            <v>1000</v>
          </cell>
          <cell r="J891">
            <v>80330</v>
          </cell>
          <cell r="K891">
            <v>75076.960000000006</v>
          </cell>
          <cell r="L891">
            <v>75872.69</v>
          </cell>
          <cell r="M891">
            <v>0</v>
          </cell>
          <cell r="N891">
            <v>0</v>
          </cell>
          <cell r="O891">
            <v>0</v>
          </cell>
          <cell r="P891" t="str">
            <v/>
          </cell>
          <cell r="Q891" t="str">
            <v>96904</v>
          </cell>
          <cell r="R891" t="str">
            <v/>
          </cell>
          <cell r="S891" t="str">
            <v/>
          </cell>
          <cell r="T891" t="str">
            <v/>
          </cell>
          <cell r="U891" t="str">
            <v>7920</v>
          </cell>
          <cell r="V891" t="str">
            <v>ZGFT</v>
          </cell>
          <cell r="W891">
            <v>45748</v>
          </cell>
          <cell r="X891">
            <v>0.11</v>
          </cell>
          <cell r="Y891">
            <v>84.218685900000011</v>
          </cell>
        </row>
        <row r="892">
          <cell r="A892" t="str">
            <v>96904-000140A000</v>
          </cell>
          <cell r="B892" t="str">
            <v>FG,GSUBUSW-Lite-16-POE_NA,16ports + 1G</v>
          </cell>
          <cell r="C892" t="str">
            <v>429B</v>
          </cell>
          <cell r="D892" t="str">
            <v>N10</v>
          </cell>
          <cell r="E892" t="str">
            <v/>
          </cell>
          <cell r="F892" t="str">
            <v>ZGFT</v>
          </cell>
          <cell r="G892" t="str">
            <v>OCS  96904</v>
          </cell>
          <cell r="H892">
            <v>0</v>
          </cell>
          <cell r="I892">
            <v>1000</v>
          </cell>
          <cell r="J892">
            <v>80330</v>
          </cell>
          <cell r="K892">
            <v>75081.17</v>
          </cell>
          <cell r="L892">
            <v>75876.899999999994</v>
          </cell>
          <cell r="M892">
            <v>0</v>
          </cell>
          <cell r="N892">
            <v>0</v>
          </cell>
          <cell r="O892">
            <v>0</v>
          </cell>
          <cell r="P892" t="str">
            <v/>
          </cell>
          <cell r="Q892" t="str">
            <v>96904</v>
          </cell>
          <cell r="R892" t="str">
            <v/>
          </cell>
          <cell r="S892" t="str">
            <v/>
          </cell>
          <cell r="T892" t="str">
            <v/>
          </cell>
          <cell r="U892" t="str">
            <v>7920</v>
          </cell>
          <cell r="V892" t="str">
            <v>ZGFT</v>
          </cell>
          <cell r="W892">
            <v>45748</v>
          </cell>
          <cell r="X892">
            <v>0.11</v>
          </cell>
          <cell r="Y892">
            <v>84.223359000000002</v>
          </cell>
        </row>
        <row r="893">
          <cell r="A893" t="str">
            <v>96904-000150A000</v>
          </cell>
          <cell r="B893" t="str">
            <v>FG,GSUBUSW-24-POE_NA,FCC Packing ASSY</v>
          </cell>
          <cell r="C893" t="str">
            <v>429A</v>
          </cell>
          <cell r="D893" t="str">
            <v>N10</v>
          </cell>
          <cell r="E893" t="str">
            <v/>
          </cell>
          <cell r="F893" t="str">
            <v>ZGFT</v>
          </cell>
          <cell r="G893" t="str">
            <v>OCS  96904</v>
          </cell>
          <cell r="H893">
            <v>0</v>
          </cell>
          <cell r="I893">
            <v>1000</v>
          </cell>
          <cell r="J893">
            <v>162878.04</v>
          </cell>
          <cell r="K893">
            <v>119484.56</v>
          </cell>
          <cell r="L893">
            <v>119894.63</v>
          </cell>
          <cell r="M893">
            <v>0</v>
          </cell>
          <cell r="N893">
            <v>0</v>
          </cell>
          <cell r="O893">
            <v>0</v>
          </cell>
          <cell r="P893" t="str">
            <v/>
          </cell>
          <cell r="Q893" t="str">
            <v>96904</v>
          </cell>
          <cell r="R893" t="str">
            <v/>
          </cell>
          <cell r="S893" t="str">
            <v/>
          </cell>
          <cell r="T893" t="str">
            <v/>
          </cell>
          <cell r="U893" t="str">
            <v>7920</v>
          </cell>
          <cell r="V893" t="str">
            <v>ZGFT</v>
          </cell>
          <cell r="W893">
            <v>45748</v>
          </cell>
          <cell r="X893">
            <v>0.11</v>
          </cell>
          <cell r="Y893">
            <v>133.08303930000002</v>
          </cell>
        </row>
        <row r="894">
          <cell r="A894" t="str">
            <v>96904-000150A000</v>
          </cell>
          <cell r="B894" t="str">
            <v>FG,GSUBUSW-24-POE_NA,FCC Packing ASSY</v>
          </cell>
          <cell r="C894" t="str">
            <v>429B</v>
          </cell>
          <cell r="D894" t="str">
            <v>N10</v>
          </cell>
          <cell r="E894" t="str">
            <v/>
          </cell>
          <cell r="F894" t="str">
            <v>ZGFT</v>
          </cell>
          <cell r="G894" t="str">
            <v>OCS  96904</v>
          </cell>
          <cell r="H894">
            <v>0</v>
          </cell>
          <cell r="I894">
            <v>1000</v>
          </cell>
          <cell r="J894">
            <v>162878.04</v>
          </cell>
          <cell r="K894">
            <v>121166.2</v>
          </cell>
          <cell r="L894">
            <v>121240.81</v>
          </cell>
          <cell r="M894">
            <v>0</v>
          </cell>
          <cell r="N894">
            <v>0</v>
          </cell>
          <cell r="O894">
            <v>0</v>
          </cell>
          <cell r="P894" t="str">
            <v/>
          </cell>
          <cell r="Q894" t="str">
            <v>96904</v>
          </cell>
          <cell r="R894" t="str">
            <v/>
          </cell>
          <cell r="S894" t="str">
            <v/>
          </cell>
          <cell r="T894" t="str">
            <v/>
          </cell>
          <cell r="U894" t="str">
            <v>7920</v>
          </cell>
          <cell r="V894" t="str">
            <v>ZGFT</v>
          </cell>
          <cell r="W894">
            <v>45748</v>
          </cell>
          <cell r="X894">
            <v>0.11</v>
          </cell>
          <cell r="Y894">
            <v>134.5772991</v>
          </cell>
        </row>
        <row r="895">
          <cell r="A895" t="str">
            <v>96904-000190A000</v>
          </cell>
          <cell r="B895" t="str">
            <v>FG,GSUBUSW-Lite-16-POE_NA,600-02191</v>
          </cell>
          <cell r="C895" t="str">
            <v>429A</v>
          </cell>
          <cell r="D895" t="str">
            <v>N10</v>
          </cell>
          <cell r="E895" t="str">
            <v/>
          </cell>
          <cell r="F895" t="str">
            <v>ZGFT</v>
          </cell>
          <cell r="G895" t="str">
            <v>OCS  96904</v>
          </cell>
          <cell r="H895">
            <v>0</v>
          </cell>
          <cell r="I895">
            <v>1000</v>
          </cell>
          <cell r="J895">
            <v>76600</v>
          </cell>
          <cell r="K895">
            <v>68944.77</v>
          </cell>
          <cell r="L895">
            <v>69380.899999999994</v>
          </cell>
          <cell r="M895">
            <v>0</v>
          </cell>
          <cell r="N895">
            <v>0</v>
          </cell>
          <cell r="O895">
            <v>0</v>
          </cell>
          <cell r="P895" t="str">
            <v/>
          </cell>
          <cell r="Q895" t="str">
            <v>96904</v>
          </cell>
          <cell r="R895" t="str">
            <v/>
          </cell>
          <cell r="S895" t="str">
            <v/>
          </cell>
          <cell r="T895" t="str">
            <v/>
          </cell>
          <cell r="U895" t="str">
            <v>7920</v>
          </cell>
          <cell r="V895" t="str">
            <v>ZGFT</v>
          </cell>
          <cell r="W895">
            <v>45748</v>
          </cell>
          <cell r="X895">
            <v>0.11</v>
          </cell>
          <cell r="Y895">
            <v>77.012799000000001</v>
          </cell>
        </row>
        <row r="896">
          <cell r="A896" t="str">
            <v>96904-000200A000</v>
          </cell>
          <cell r="B896" t="str">
            <v>FG,GSUBUSW-Lite-8-POE_NA,600-02199,NEW</v>
          </cell>
          <cell r="C896" t="str">
            <v>429A</v>
          </cell>
          <cell r="D896" t="str">
            <v>N10</v>
          </cell>
          <cell r="E896" t="str">
            <v/>
          </cell>
          <cell r="F896" t="str">
            <v>ZGFT</v>
          </cell>
          <cell r="G896" t="str">
            <v>OCS  96904</v>
          </cell>
          <cell r="H896">
            <v>0</v>
          </cell>
          <cell r="I896">
            <v>1000</v>
          </cell>
          <cell r="J896">
            <v>0</v>
          </cell>
          <cell r="K896">
            <v>40629.75</v>
          </cell>
          <cell r="L896">
            <v>41791.699999999997</v>
          </cell>
          <cell r="M896">
            <v>0</v>
          </cell>
          <cell r="N896">
            <v>0</v>
          </cell>
          <cell r="O896">
            <v>0</v>
          </cell>
          <cell r="P896" t="str">
            <v/>
          </cell>
          <cell r="Q896" t="str">
            <v>96904</v>
          </cell>
          <cell r="R896" t="str">
            <v/>
          </cell>
          <cell r="S896" t="str">
            <v/>
          </cell>
          <cell r="T896" t="str">
            <v/>
          </cell>
          <cell r="U896" t="str">
            <v>7920</v>
          </cell>
          <cell r="V896" t="str">
            <v>ZGFT</v>
          </cell>
          <cell r="W896">
            <v>45748</v>
          </cell>
          <cell r="X896">
            <v>0.11</v>
          </cell>
          <cell r="Y896">
            <v>46.388787000000001</v>
          </cell>
        </row>
        <row r="897">
          <cell r="A897" t="str">
            <v>96904-000200A000</v>
          </cell>
          <cell r="B897" t="str">
            <v>FG,GSUBUSW-Lite-8-POE_NA,600-02199,NEW</v>
          </cell>
          <cell r="C897" t="str">
            <v>429B</v>
          </cell>
          <cell r="D897" t="str">
            <v>N10</v>
          </cell>
          <cell r="E897" t="str">
            <v/>
          </cell>
          <cell r="F897" t="str">
            <v>ZGFT</v>
          </cell>
          <cell r="G897" t="str">
            <v>OCS  96904</v>
          </cell>
          <cell r="H897">
            <v>0</v>
          </cell>
          <cell r="I897">
            <v>1000</v>
          </cell>
          <cell r="J897">
            <v>48720</v>
          </cell>
          <cell r="K897">
            <v>40687.769999999997</v>
          </cell>
          <cell r="L897">
            <v>40880</v>
          </cell>
          <cell r="M897">
            <v>0</v>
          </cell>
          <cell r="N897">
            <v>0</v>
          </cell>
          <cell r="O897">
            <v>0</v>
          </cell>
          <cell r="P897" t="str">
            <v/>
          </cell>
          <cell r="Q897" t="str">
            <v>96904</v>
          </cell>
          <cell r="R897" t="str">
            <v/>
          </cell>
          <cell r="S897" t="str">
            <v/>
          </cell>
          <cell r="T897" t="str">
            <v/>
          </cell>
          <cell r="U897" t="str">
            <v>7920</v>
          </cell>
          <cell r="V897" t="str">
            <v>ZGFT</v>
          </cell>
          <cell r="W897">
            <v>45748</v>
          </cell>
          <cell r="X897">
            <v>0.11</v>
          </cell>
          <cell r="Y897">
            <v>45.37680000000001</v>
          </cell>
        </row>
        <row r="898">
          <cell r="A898" t="str">
            <v>96904-000210A000</v>
          </cell>
          <cell r="B898" t="str">
            <v>FG,GSUBUSW-Pro-48-POE_NA</v>
          </cell>
          <cell r="C898" t="str">
            <v>429A</v>
          </cell>
          <cell r="D898" t="str">
            <v>N10</v>
          </cell>
          <cell r="E898" t="str">
            <v/>
          </cell>
          <cell r="F898" t="str">
            <v>ZGFT</v>
          </cell>
          <cell r="G898" t="str">
            <v>OCS  96904</v>
          </cell>
          <cell r="H898">
            <v>0</v>
          </cell>
          <cell r="I898">
            <v>1000</v>
          </cell>
          <cell r="J898">
            <v>389485</v>
          </cell>
          <cell r="K898">
            <v>348052.27</v>
          </cell>
          <cell r="L898">
            <v>348023.91</v>
          </cell>
          <cell r="M898">
            <v>0</v>
          </cell>
          <cell r="N898">
            <v>0</v>
          </cell>
          <cell r="O898">
            <v>0</v>
          </cell>
          <cell r="P898" t="str">
            <v/>
          </cell>
          <cell r="Q898" t="str">
            <v>96904</v>
          </cell>
          <cell r="R898" t="str">
            <v/>
          </cell>
          <cell r="S898" t="str">
            <v/>
          </cell>
          <cell r="T898" t="str">
            <v/>
          </cell>
          <cell r="U898" t="str">
            <v>7920</v>
          </cell>
          <cell r="V898" t="str">
            <v>ZGFT</v>
          </cell>
          <cell r="W898">
            <v>45748</v>
          </cell>
          <cell r="X898">
            <v>0.11</v>
          </cell>
          <cell r="Y898">
            <v>386.30654010000001</v>
          </cell>
        </row>
        <row r="899">
          <cell r="A899" t="str">
            <v>96904-000210A000</v>
          </cell>
          <cell r="B899" t="str">
            <v>FG,GSUBUSW-Pro-48-POE_NA</v>
          </cell>
          <cell r="C899" t="str">
            <v>429B</v>
          </cell>
          <cell r="D899" t="str">
            <v>N10</v>
          </cell>
          <cell r="E899" t="str">
            <v/>
          </cell>
          <cell r="F899" t="str">
            <v>ZGFT</v>
          </cell>
          <cell r="G899" t="str">
            <v>OCS  96904</v>
          </cell>
          <cell r="H899">
            <v>0</v>
          </cell>
          <cell r="I899">
            <v>1000</v>
          </cell>
          <cell r="J899">
            <v>389485</v>
          </cell>
          <cell r="K899">
            <v>344288.28</v>
          </cell>
          <cell r="L899">
            <v>345004.42</v>
          </cell>
          <cell r="M899">
            <v>0</v>
          </cell>
          <cell r="N899">
            <v>0</v>
          </cell>
          <cell r="O899">
            <v>0</v>
          </cell>
          <cell r="P899" t="str">
            <v/>
          </cell>
          <cell r="Q899" t="str">
            <v>96904</v>
          </cell>
          <cell r="R899" t="str">
            <v/>
          </cell>
          <cell r="S899" t="str">
            <v/>
          </cell>
          <cell r="T899" t="str">
            <v/>
          </cell>
          <cell r="U899" t="str">
            <v>7920</v>
          </cell>
          <cell r="V899" t="str">
            <v>ZGFT</v>
          </cell>
          <cell r="W899">
            <v>45748</v>
          </cell>
          <cell r="X899">
            <v>0.11</v>
          </cell>
          <cell r="Y899">
            <v>382.95490620000004</v>
          </cell>
        </row>
        <row r="900">
          <cell r="A900" t="str">
            <v>96904-000220A000</v>
          </cell>
          <cell r="B900" t="str">
            <v>FG,GSUBUSW-Pro-24-POE_NA</v>
          </cell>
          <cell r="C900" t="str">
            <v>429A</v>
          </cell>
          <cell r="D900" t="str">
            <v>N10</v>
          </cell>
          <cell r="E900" t="str">
            <v/>
          </cell>
          <cell r="F900" t="str">
            <v>ZGFT</v>
          </cell>
          <cell r="G900" t="str">
            <v>OCS  96904</v>
          </cell>
          <cell r="H900">
            <v>0</v>
          </cell>
          <cell r="I900">
            <v>1000</v>
          </cell>
          <cell r="J900">
            <v>244320</v>
          </cell>
          <cell r="K900">
            <v>215594.5</v>
          </cell>
          <cell r="L900">
            <v>216005.45</v>
          </cell>
          <cell r="M900">
            <v>0</v>
          </cell>
          <cell r="N900">
            <v>0</v>
          </cell>
          <cell r="O900">
            <v>0</v>
          </cell>
          <cell r="P900" t="str">
            <v/>
          </cell>
          <cell r="Q900" t="str">
            <v>96904</v>
          </cell>
          <cell r="R900" t="str">
            <v/>
          </cell>
          <cell r="S900" t="str">
            <v/>
          </cell>
          <cell r="T900" t="str">
            <v/>
          </cell>
          <cell r="U900" t="str">
            <v>7920</v>
          </cell>
          <cell r="V900" t="str">
            <v>ZGFT</v>
          </cell>
          <cell r="W900">
            <v>45748</v>
          </cell>
          <cell r="X900">
            <v>0.11</v>
          </cell>
          <cell r="Y900">
            <v>239.76604950000004</v>
          </cell>
        </row>
        <row r="901">
          <cell r="A901" t="str">
            <v>96904-000230A000</v>
          </cell>
          <cell r="B901" t="str">
            <v>FG,GSUBUSW-24-POE_NA,(USW-24-POE) with</v>
          </cell>
          <cell r="C901" t="str">
            <v>429A</v>
          </cell>
          <cell r="D901" t="str">
            <v>N10</v>
          </cell>
          <cell r="E901" t="str">
            <v/>
          </cell>
          <cell r="F901" t="str">
            <v>ZGFT</v>
          </cell>
          <cell r="G901" t="str">
            <v>OCS  96904</v>
          </cell>
          <cell r="H901">
            <v>0</v>
          </cell>
          <cell r="I901">
            <v>1000</v>
          </cell>
          <cell r="J901">
            <v>135415.63</v>
          </cell>
          <cell r="K901">
            <v>119054.27</v>
          </cell>
          <cell r="L901">
            <v>119465.56</v>
          </cell>
          <cell r="M901">
            <v>0</v>
          </cell>
          <cell r="N901">
            <v>0</v>
          </cell>
          <cell r="O901">
            <v>0</v>
          </cell>
          <cell r="P901" t="str">
            <v/>
          </cell>
          <cell r="Q901" t="str">
            <v>96904</v>
          </cell>
          <cell r="R901" t="str">
            <v/>
          </cell>
          <cell r="S901" t="str">
            <v/>
          </cell>
          <cell r="T901" t="str">
            <v/>
          </cell>
          <cell r="U901" t="str">
            <v>7920</v>
          </cell>
          <cell r="V901" t="str">
            <v>ZGFT</v>
          </cell>
          <cell r="W901">
            <v>45748</v>
          </cell>
          <cell r="X901">
            <v>0.11</v>
          </cell>
          <cell r="Y901">
            <v>132.6067716</v>
          </cell>
        </row>
        <row r="902">
          <cell r="A902" t="str">
            <v>96904-000230A000</v>
          </cell>
          <cell r="B902" t="str">
            <v>FG,GSUBUSW-24-POE_NA,(USW-24-POE) with</v>
          </cell>
          <cell r="C902" t="str">
            <v>429B</v>
          </cell>
          <cell r="D902" t="str">
            <v>N10</v>
          </cell>
          <cell r="E902" t="str">
            <v/>
          </cell>
          <cell r="F902" t="str">
            <v>ZGFT</v>
          </cell>
          <cell r="G902" t="str">
            <v>OCS  96904</v>
          </cell>
          <cell r="H902">
            <v>0</v>
          </cell>
          <cell r="I902">
            <v>1000</v>
          </cell>
          <cell r="J902">
            <v>135415.63</v>
          </cell>
          <cell r="K902">
            <v>119958.03</v>
          </cell>
          <cell r="L902">
            <v>120033.86</v>
          </cell>
          <cell r="M902">
            <v>0</v>
          </cell>
          <cell r="N902">
            <v>0</v>
          </cell>
          <cell r="O902">
            <v>0</v>
          </cell>
          <cell r="P902" t="str">
            <v/>
          </cell>
          <cell r="Q902" t="str">
            <v>96904</v>
          </cell>
          <cell r="R902" t="str">
            <v/>
          </cell>
          <cell r="S902" t="str">
            <v/>
          </cell>
          <cell r="T902" t="str">
            <v/>
          </cell>
          <cell r="U902" t="str">
            <v>7920</v>
          </cell>
          <cell r="V902" t="str">
            <v>ZGFT</v>
          </cell>
          <cell r="W902">
            <v>45748</v>
          </cell>
          <cell r="X902">
            <v>0.11</v>
          </cell>
          <cell r="Y902">
            <v>133.23758460000002</v>
          </cell>
        </row>
        <row r="903">
          <cell r="A903" t="str">
            <v>96904-000240A000</v>
          </cell>
          <cell r="B903" t="str">
            <v>FG,GSUBUSW-Lite-16-POE_NA</v>
          </cell>
          <cell r="C903" t="str">
            <v>429A</v>
          </cell>
          <cell r="D903" t="str">
            <v>N10</v>
          </cell>
          <cell r="E903" t="str">
            <v/>
          </cell>
          <cell r="F903" t="str">
            <v>ZGFT</v>
          </cell>
          <cell r="G903" t="str">
            <v>OCS  96904</v>
          </cell>
          <cell r="H903">
            <v>0</v>
          </cell>
          <cell r="I903">
            <v>1000</v>
          </cell>
          <cell r="J903">
            <v>70125</v>
          </cell>
          <cell r="K903">
            <v>68637.55</v>
          </cell>
          <cell r="L903">
            <v>69073.45</v>
          </cell>
          <cell r="M903">
            <v>0</v>
          </cell>
          <cell r="N903">
            <v>0</v>
          </cell>
          <cell r="O903">
            <v>0</v>
          </cell>
          <cell r="P903" t="str">
            <v/>
          </cell>
          <cell r="Q903" t="str">
            <v>96904</v>
          </cell>
          <cell r="R903" t="str">
            <v/>
          </cell>
          <cell r="S903" t="str">
            <v/>
          </cell>
          <cell r="T903" t="str">
            <v/>
          </cell>
          <cell r="U903" t="str">
            <v>7920</v>
          </cell>
          <cell r="V903" t="str">
            <v>ZGFT</v>
          </cell>
          <cell r="W903">
            <v>45748</v>
          </cell>
          <cell r="X903">
            <v>0.11</v>
          </cell>
          <cell r="Y903">
            <v>76.671529500000005</v>
          </cell>
        </row>
        <row r="904">
          <cell r="A904" t="str">
            <v>96904-000250A000</v>
          </cell>
          <cell r="B904" t="str">
            <v>FG,GSUBUSW-Lite-16-POE_NA</v>
          </cell>
          <cell r="C904" t="str">
            <v>429A</v>
          </cell>
          <cell r="D904" t="str">
            <v>N10</v>
          </cell>
          <cell r="E904" t="str">
            <v/>
          </cell>
          <cell r="F904" t="str">
            <v>ZGFT</v>
          </cell>
          <cell r="G904" t="str">
            <v>OCS  96904</v>
          </cell>
          <cell r="H904">
            <v>0</v>
          </cell>
          <cell r="I904">
            <v>1000</v>
          </cell>
          <cell r="J904">
            <v>76658.39</v>
          </cell>
          <cell r="K904">
            <v>69160.41</v>
          </cell>
          <cell r="L904">
            <v>69596.570000000007</v>
          </cell>
          <cell r="M904">
            <v>0</v>
          </cell>
          <cell r="N904">
            <v>0</v>
          </cell>
          <cell r="O904">
            <v>0</v>
          </cell>
          <cell r="P904" t="str">
            <v/>
          </cell>
          <cell r="Q904" t="str">
            <v>96904</v>
          </cell>
          <cell r="R904" t="str">
            <v/>
          </cell>
          <cell r="S904" t="str">
            <v/>
          </cell>
          <cell r="T904" t="str">
            <v/>
          </cell>
          <cell r="U904" t="str">
            <v>7920</v>
          </cell>
          <cell r="V904" t="str">
            <v>ZGFT</v>
          </cell>
          <cell r="W904">
            <v>45748</v>
          </cell>
          <cell r="X904">
            <v>0.11</v>
          </cell>
          <cell r="Y904">
            <v>77.252192700000023</v>
          </cell>
        </row>
        <row r="905">
          <cell r="A905" t="str">
            <v>96904-000260A000</v>
          </cell>
          <cell r="B905" t="str">
            <v>FG,GSUBUSW-Lite-16-POE_NA</v>
          </cell>
          <cell r="C905" t="str">
            <v>429A</v>
          </cell>
          <cell r="D905" t="str">
            <v>N10</v>
          </cell>
          <cell r="E905" t="str">
            <v/>
          </cell>
          <cell r="F905" t="str">
            <v>ZGFT</v>
          </cell>
          <cell r="G905" t="str">
            <v>OCS  96904</v>
          </cell>
          <cell r="H905">
            <v>0</v>
          </cell>
          <cell r="I905">
            <v>1000</v>
          </cell>
          <cell r="J905">
            <v>78170</v>
          </cell>
          <cell r="K905">
            <v>63399.5</v>
          </cell>
          <cell r="L905">
            <v>63827.16</v>
          </cell>
          <cell r="M905">
            <v>0</v>
          </cell>
          <cell r="N905">
            <v>0</v>
          </cell>
          <cell r="O905">
            <v>0</v>
          </cell>
          <cell r="P905" t="str">
            <v/>
          </cell>
          <cell r="Q905" t="str">
            <v>96904</v>
          </cell>
          <cell r="R905" t="str">
            <v/>
          </cell>
          <cell r="S905" t="str">
            <v/>
          </cell>
          <cell r="T905" t="str">
            <v/>
          </cell>
          <cell r="U905" t="str">
            <v>7920</v>
          </cell>
          <cell r="V905" t="str">
            <v>ZGFT</v>
          </cell>
          <cell r="W905">
            <v>45748</v>
          </cell>
          <cell r="X905">
            <v>0.11</v>
          </cell>
          <cell r="Y905">
            <v>70.848147600000019</v>
          </cell>
        </row>
        <row r="906">
          <cell r="A906" t="str">
            <v>96904-000260A000</v>
          </cell>
          <cell r="B906" t="str">
            <v>FG,GSUBUSW-Lite-16-POE_NA</v>
          </cell>
          <cell r="C906" t="str">
            <v>429B</v>
          </cell>
          <cell r="D906" t="str">
            <v>N10</v>
          </cell>
          <cell r="E906" t="str">
            <v/>
          </cell>
          <cell r="F906" t="str">
            <v>ZGFT</v>
          </cell>
          <cell r="G906" t="str">
            <v>OCS  96904</v>
          </cell>
          <cell r="H906">
            <v>0</v>
          </cell>
          <cell r="I906">
            <v>1000</v>
          </cell>
          <cell r="J906">
            <v>78170</v>
          </cell>
          <cell r="K906">
            <v>63910.25</v>
          </cell>
          <cell r="L906">
            <v>64331.92</v>
          </cell>
          <cell r="M906">
            <v>0</v>
          </cell>
          <cell r="N906">
            <v>0</v>
          </cell>
          <cell r="O906">
            <v>0</v>
          </cell>
          <cell r="P906" t="str">
            <v/>
          </cell>
          <cell r="Q906" t="str">
            <v>96904</v>
          </cell>
          <cell r="R906" t="str">
            <v/>
          </cell>
          <cell r="S906" t="str">
            <v/>
          </cell>
          <cell r="T906" t="str">
            <v/>
          </cell>
          <cell r="U906" t="str">
            <v>7920</v>
          </cell>
          <cell r="V906" t="str">
            <v>ZGFT</v>
          </cell>
          <cell r="W906">
            <v>45748</v>
          </cell>
          <cell r="X906">
            <v>0.11</v>
          </cell>
          <cell r="Y906">
            <v>71.40843120000001</v>
          </cell>
        </row>
        <row r="907">
          <cell r="A907" t="str">
            <v>96904-000270A000</v>
          </cell>
          <cell r="B907" t="str">
            <v>FG,GSUBUSW-Lite-16-POE_NA</v>
          </cell>
          <cell r="C907" t="str">
            <v>429A</v>
          </cell>
          <cell r="D907" t="str">
            <v>N10</v>
          </cell>
          <cell r="E907" t="str">
            <v/>
          </cell>
          <cell r="F907" t="str">
            <v>ZGFT</v>
          </cell>
          <cell r="G907" t="str">
            <v>OCS  96904</v>
          </cell>
          <cell r="H907">
            <v>0</v>
          </cell>
          <cell r="I907">
            <v>1000</v>
          </cell>
          <cell r="J907">
            <v>0</v>
          </cell>
          <cell r="K907">
            <v>67732.789999999994</v>
          </cell>
          <cell r="L907">
            <v>68408.600000000006</v>
          </cell>
          <cell r="M907">
            <v>0</v>
          </cell>
          <cell r="N907">
            <v>0</v>
          </cell>
          <cell r="O907">
            <v>0</v>
          </cell>
          <cell r="P907" t="str">
            <v/>
          </cell>
          <cell r="Q907" t="str">
            <v>96904</v>
          </cell>
          <cell r="R907" t="str">
            <v/>
          </cell>
          <cell r="S907" t="str">
            <v/>
          </cell>
          <cell r="T907" t="str">
            <v/>
          </cell>
          <cell r="U907" t="str">
            <v>7920</v>
          </cell>
          <cell r="V907" t="str">
            <v>ZGFT</v>
          </cell>
          <cell r="W907">
            <v>45748</v>
          </cell>
          <cell r="X907">
            <v>0.11</v>
          </cell>
          <cell r="Y907">
            <v>75.933546000000021</v>
          </cell>
        </row>
        <row r="908">
          <cell r="A908" t="str">
            <v>96904-000280A000</v>
          </cell>
          <cell r="B908" t="str">
            <v>FG,GSUBUSW-Lite-8-POE_NA</v>
          </cell>
          <cell r="C908" t="str">
            <v>429A</v>
          </cell>
          <cell r="D908" t="str">
            <v>N10</v>
          </cell>
          <cell r="E908" t="str">
            <v/>
          </cell>
          <cell r="F908" t="str">
            <v>ZGFT</v>
          </cell>
          <cell r="G908" t="str">
            <v>OCS  96904</v>
          </cell>
          <cell r="H908">
            <v>0</v>
          </cell>
          <cell r="I908">
            <v>1000</v>
          </cell>
          <cell r="J908">
            <v>45820</v>
          </cell>
          <cell r="K908">
            <v>39749.15</v>
          </cell>
          <cell r="L908">
            <v>39939.51</v>
          </cell>
          <cell r="M908">
            <v>0</v>
          </cell>
          <cell r="N908">
            <v>0</v>
          </cell>
          <cell r="O908">
            <v>0</v>
          </cell>
          <cell r="P908" t="str">
            <v/>
          </cell>
          <cell r="Q908" t="str">
            <v>96904</v>
          </cell>
          <cell r="R908" t="str">
            <v/>
          </cell>
          <cell r="S908" t="str">
            <v/>
          </cell>
          <cell r="T908" t="str">
            <v/>
          </cell>
          <cell r="U908" t="str">
            <v>7920</v>
          </cell>
          <cell r="V908" t="str">
            <v>ZGFT</v>
          </cell>
          <cell r="W908">
            <v>45748</v>
          </cell>
          <cell r="X908">
            <v>0.11</v>
          </cell>
          <cell r="Y908">
            <v>44.332856100000001</v>
          </cell>
        </row>
        <row r="909">
          <cell r="A909" t="str">
            <v>96904-000280A000</v>
          </cell>
          <cell r="B909" t="str">
            <v>FG,GSUBUSW-Lite-8-POE_NA</v>
          </cell>
          <cell r="C909" t="str">
            <v>429B</v>
          </cell>
          <cell r="D909" t="str">
            <v>N10</v>
          </cell>
          <cell r="E909" t="str">
            <v/>
          </cell>
          <cell r="F909" t="str">
            <v>ZGFT</v>
          </cell>
          <cell r="G909" t="str">
            <v>OCS  96904</v>
          </cell>
          <cell r="H909">
            <v>0</v>
          </cell>
          <cell r="I909">
            <v>1000</v>
          </cell>
          <cell r="J909">
            <v>45820</v>
          </cell>
          <cell r="K909">
            <v>39802.120000000003</v>
          </cell>
          <cell r="L909">
            <v>39994.39</v>
          </cell>
          <cell r="M909">
            <v>0</v>
          </cell>
          <cell r="N909">
            <v>0</v>
          </cell>
          <cell r="O909">
            <v>0</v>
          </cell>
          <cell r="P909" t="str">
            <v/>
          </cell>
          <cell r="Q909" t="str">
            <v>96904</v>
          </cell>
          <cell r="R909" t="str">
            <v/>
          </cell>
          <cell r="S909" t="str">
            <v/>
          </cell>
          <cell r="T909" t="str">
            <v/>
          </cell>
          <cell r="U909" t="str">
            <v>7920</v>
          </cell>
          <cell r="V909" t="str">
            <v>ZGFT</v>
          </cell>
          <cell r="W909">
            <v>45748</v>
          </cell>
          <cell r="X909">
            <v>0.11</v>
          </cell>
          <cell r="Y909">
            <v>44.393772900000009</v>
          </cell>
        </row>
        <row r="910">
          <cell r="A910" t="str">
            <v>96904-000290A000</v>
          </cell>
          <cell r="B910" t="str">
            <v>FG,GSUBUSW-Lite-8-POE_NA,03972 V02 MB UI</v>
          </cell>
          <cell r="C910" t="str">
            <v>429A</v>
          </cell>
          <cell r="D910" t="str">
            <v>N10</v>
          </cell>
          <cell r="E910" t="str">
            <v/>
          </cell>
          <cell r="F910" t="str">
            <v>ZGFT</v>
          </cell>
          <cell r="G910" t="str">
            <v>OCS  96904</v>
          </cell>
          <cell r="H910">
            <v>0</v>
          </cell>
          <cell r="I910">
            <v>1000</v>
          </cell>
          <cell r="J910">
            <v>0</v>
          </cell>
          <cell r="K910">
            <v>39962.86</v>
          </cell>
          <cell r="L910">
            <v>40211.040000000001</v>
          </cell>
          <cell r="M910">
            <v>0</v>
          </cell>
          <cell r="N910">
            <v>0</v>
          </cell>
          <cell r="O910">
            <v>0</v>
          </cell>
          <cell r="P910" t="str">
            <v/>
          </cell>
          <cell r="Q910" t="str">
            <v>96904</v>
          </cell>
          <cell r="R910" t="str">
            <v/>
          </cell>
          <cell r="S910" t="str">
            <v/>
          </cell>
          <cell r="T910" t="str">
            <v/>
          </cell>
          <cell r="U910" t="str">
            <v>7920</v>
          </cell>
          <cell r="V910" t="str">
            <v>ZGFT</v>
          </cell>
          <cell r="W910">
            <v>45748</v>
          </cell>
          <cell r="X910">
            <v>0.11</v>
          </cell>
          <cell r="Y910">
            <v>44.63425440000001</v>
          </cell>
        </row>
        <row r="911">
          <cell r="A911" t="str">
            <v>96904-000290A000</v>
          </cell>
          <cell r="B911" t="str">
            <v>FG,GSUBUSW-Lite-8-POE_NA,03972 V02 MB UI</v>
          </cell>
          <cell r="C911" t="str">
            <v>429B</v>
          </cell>
          <cell r="D911" t="str">
            <v>N10</v>
          </cell>
          <cell r="E911" t="str">
            <v/>
          </cell>
          <cell r="F911" t="str">
            <v>ZGFT</v>
          </cell>
          <cell r="G911" t="str">
            <v>OCS  96904</v>
          </cell>
          <cell r="H911">
            <v>0</v>
          </cell>
          <cell r="I911">
            <v>1000</v>
          </cell>
          <cell r="J911">
            <v>46928.75</v>
          </cell>
          <cell r="K911">
            <v>40243.19</v>
          </cell>
          <cell r="L911">
            <v>40441.379999999997</v>
          </cell>
          <cell r="M911">
            <v>0</v>
          </cell>
          <cell r="N911">
            <v>0</v>
          </cell>
          <cell r="O911">
            <v>0</v>
          </cell>
          <cell r="P911" t="str">
            <v/>
          </cell>
          <cell r="Q911" t="str">
            <v>96904</v>
          </cell>
          <cell r="R911" t="str">
            <v/>
          </cell>
          <cell r="S911" t="str">
            <v/>
          </cell>
          <cell r="T911" t="str">
            <v/>
          </cell>
          <cell r="U911" t="str">
            <v>7920</v>
          </cell>
          <cell r="V911" t="str">
            <v>ZGFT</v>
          </cell>
          <cell r="W911">
            <v>45748</v>
          </cell>
          <cell r="X911">
            <v>0.11</v>
          </cell>
          <cell r="Y911">
            <v>44.889931799999999</v>
          </cell>
        </row>
        <row r="912">
          <cell r="A912" t="str">
            <v>96904-000300A000</v>
          </cell>
          <cell r="B912" t="str">
            <v>FG,GSUBUSW-24-POE_NA</v>
          </cell>
          <cell r="C912" t="str">
            <v>429A</v>
          </cell>
          <cell r="D912" t="str">
            <v>N10</v>
          </cell>
          <cell r="E912" t="str">
            <v/>
          </cell>
          <cell r="F912" t="str">
            <v>ZGFT</v>
          </cell>
          <cell r="G912" t="str">
            <v>OCS  96904</v>
          </cell>
          <cell r="H912">
            <v>0</v>
          </cell>
          <cell r="I912">
            <v>1000</v>
          </cell>
          <cell r="J912">
            <v>129600</v>
          </cell>
          <cell r="K912">
            <v>108609.03</v>
          </cell>
          <cell r="L912">
            <v>108977.58</v>
          </cell>
          <cell r="M912">
            <v>0</v>
          </cell>
          <cell r="N912">
            <v>0</v>
          </cell>
          <cell r="O912">
            <v>0</v>
          </cell>
          <cell r="P912" t="str">
            <v/>
          </cell>
          <cell r="Q912" t="str">
            <v>96904</v>
          </cell>
          <cell r="R912" t="str">
            <v/>
          </cell>
          <cell r="S912" t="str">
            <v/>
          </cell>
          <cell r="T912" t="str">
            <v/>
          </cell>
          <cell r="U912" t="str">
            <v>7920</v>
          </cell>
          <cell r="V912" t="str">
            <v>ZGFT</v>
          </cell>
          <cell r="W912">
            <v>45748</v>
          </cell>
          <cell r="X912">
            <v>0.11</v>
          </cell>
          <cell r="Y912">
            <v>120.96511380000001</v>
          </cell>
        </row>
        <row r="913">
          <cell r="A913" t="str">
            <v>96904-000300A000</v>
          </cell>
          <cell r="B913" t="str">
            <v>FG,GSUBUSW-24-POE_NA</v>
          </cell>
          <cell r="C913" t="str">
            <v>429B</v>
          </cell>
          <cell r="D913" t="str">
            <v>N10</v>
          </cell>
          <cell r="E913" t="str">
            <v/>
          </cell>
          <cell r="F913" t="str">
            <v>ZGFT</v>
          </cell>
          <cell r="G913" t="str">
            <v>OCS  96904</v>
          </cell>
          <cell r="H913">
            <v>0</v>
          </cell>
          <cell r="I913">
            <v>1000</v>
          </cell>
          <cell r="J913">
            <v>129600</v>
          </cell>
          <cell r="K913">
            <v>110089.06</v>
          </cell>
          <cell r="L913">
            <v>110005.16</v>
          </cell>
          <cell r="M913">
            <v>0</v>
          </cell>
          <cell r="N913">
            <v>0</v>
          </cell>
          <cell r="O913">
            <v>0</v>
          </cell>
          <cell r="P913" t="str">
            <v/>
          </cell>
          <cell r="Q913" t="str">
            <v>96904</v>
          </cell>
          <cell r="R913" t="str">
            <v/>
          </cell>
          <cell r="S913" t="str">
            <v/>
          </cell>
          <cell r="T913" t="str">
            <v/>
          </cell>
          <cell r="U913" t="str">
            <v>7920</v>
          </cell>
          <cell r="V913" t="str">
            <v>ZGFT</v>
          </cell>
          <cell r="W913">
            <v>45748</v>
          </cell>
          <cell r="X913">
            <v>0.11</v>
          </cell>
          <cell r="Y913">
            <v>122.10572760000001</v>
          </cell>
        </row>
        <row r="914">
          <cell r="A914" t="str">
            <v>96904-000310A000</v>
          </cell>
          <cell r="B914" t="str">
            <v>FG,GSUBUSW-Lite-16-POE_NA</v>
          </cell>
          <cell r="C914" t="str">
            <v>429A</v>
          </cell>
          <cell r="D914" t="str">
            <v>N10</v>
          </cell>
          <cell r="E914" t="str">
            <v/>
          </cell>
          <cell r="F914" t="str">
            <v>ZGFT</v>
          </cell>
          <cell r="G914" t="str">
            <v>OCS  96904</v>
          </cell>
          <cell r="H914">
            <v>0</v>
          </cell>
          <cell r="I914">
            <v>1000</v>
          </cell>
          <cell r="J914">
            <v>78923.539999999994</v>
          </cell>
          <cell r="K914">
            <v>69198.86</v>
          </cell>
          <cell r="L914">
            <v>69639.37</v>
          </cell>
          <cell r="M914">
            <v>0</v>
          </cell>
          <cell r="N914">
            <v>0</v>
          </cell>
          <cell r="O914">
            <v>0</v>
          </cell>
          <cell r="P914" t="str">
            <v/>
          </cell>
          <cell r="Q914" t="str">
            <v>96904</v>
          </cell>
          <cell r="R914" t="str">
            <v/>
          </cell>
          <cell r="S914" t="str">
            <v/>
          </cell>
          <cell r="T914" t="str">
            <v/>
          </cell>
          <cell r="U914" t="str">
            <v>7920</v>
          </cell>
          <cell r="V914" t="str">
            <v>ZGFT</v>
          </cell>
          <cell r="W914">
            <v>45748</v>
          </cell>
          <cell r="X914">
            <v>0.11</v>
          </cell>
          <cell r="Y914">
            <v>77.299700700000002</v>
          </cell>
        </row>
        <row r="915">
          <cell r="A915" t="str">
            <v>96904-000310A000</v>
          </cell>
          <cell r="B915" t="str">
            <v>FG,GSUBUSW-Lite-16-POE_NA</v>
          </cell>
          <cell r="C915" t="str">
            <v>429B</v>
          </cell>
          <cell r="D915" t="str">
            <v>N10</v>
          </cell>
          <cell r="E915" t="str">
            <v/>
          </cell>
          <cell r="F915" t="str">
            <v>ZGFT</v>
          </cell>
          <cell r="G915" t="str">
            <v>OCS  96904</v>
          </cell>
          <cell r="H915">
            <v>0</v>
          </cell>
          <cell r="I915">
            <v>1000</v>
          </cell>
          <cell r="J915">
            <v>78923.539999999994</v>
          </cell>
          <cell r="K915">
            <v>69708.56</v>
          </cell>
          <cell r="L915">
            <v>70143.070000000007</v>
          </cell>
          <cell r="M915">
            <v>0</v>
          </cell>
          <cell r="N915">
            <v>0</v>
          </cell>
          <cell r="O915">
            <v>0</v>
          </cell>
          <cell r="P915" t="str">
            <v/>
          </cell>
          <cell r="Q915" t="str">
            <v>96904</v>
          </cell>
          <cell r="R915" t="str">
            <v/>
          </cell>
          <cell r="S915" t="str">
            <v/>
          </cell>
          <cell r="T915" t="str">
            <v/>
          </cell>
          <cell r="U915" t="str">
            <v>7920</v>
          </cell>
          <cell r="V915" t="str">
            <v>ZGFT</v>
          </cell>
          <cell r="W915">
            <v>45748</v>
          </cell>
          <cell r="X915">
            <v>0.11</v>
          </cell>
          <cell r="Y915">
            <v>77.858807700000014</v>
          </cell>
        </row>
        <row r="916">
          <cell r="A916" t="str">
            <v>96904-000320A000</v>
          </cell>
          <cell r="B916" t="str">
            <v>FG,GSUBUSW-24-POE_NA</v>
          </cell>
          <cell r="C916" t="str">
            <v>429A</v>
          </cell>
          <cell r="D916" t="str">
            <v>N10</v>
          </cell>
          <cell r="E916" t="str">
            <v/>
          </cell>
          <cell r="F916" t="str">
            <v>ZGFT</v>
          </cell>
          <cell r="G916" t="str">
            <v>OCS  96904</v>
          </cell>
          <cell r="H916">
            <v>0</v>
          </cell>
          <cell r="I916">
            <v>1000</v>
          </cell>
          <cell r="J916">
            <v>0</v>
          </cell>
          <cell r="K916">
            <v>118980.53</v>
          </cell>
          <cell r="L916">
            <v>120298.57</v>
          </cell>
          <cell r="M916">
            <v>0</v>
          </cell>
          <cell r="N916">
            <v>0</v>
          </cell>
          <cell r="O916">
            <v>0</v>
          </cell>
          <cell r="P916" t="str">
            <v/>
          </cell>
          <cell r="Q916" t="str">
            <v>96904</v>
          </cell>
          <cell r="R916" t="str">
            <v/>
          </cell>
          <cell r="S916" t="str">
            <v/>
          </cell>
          <cell r="T916" t="str">
            <v/>
          </cell>
          <cell r="U916" t="str">
            <v>7920</v>
          </cell>
          <cell r="V916" t="str">
            <v>ZGFT</v>
          </cell>
          <cell r="W916">
            <v>45748</v>
          </cell>
          <cell r="X916">
            <v>0.11</v>
          </cell>
          <cell r="Y916">
            <v>133.53141270000003</v>
          </cell>
        </row>
        <row r="917">
          <cell r="A917" t="str">
            <v>96904-000330A000</v>
          </cell>
          <cell r="B917" t="str">
            <v>FG,GSUBUSW-24-POE_NA</v>
          </cell>
          <cell r="C917" t="str">
            <v>429A</v>
          </cell>
          <cell r="D917" t="str">
            <v>N10</v>
          </cell>
          <cell r="E917" t="str">
            <v/>
          </cell>
          <cell r="F917" t="str">
            <v>ZGFT</v>
          </cell>
          <cell r="G917" t="str">
            <v>OCS  96904</v>
          </cell>
          <cell r="H917">
            <v>0</v>
          </cell>
          <cell r="I917">
            <v>1000</v>
          </cell>
          <cell r="J917">
            <v>134761.73000000001</v>
          </cell>
          <cell r="K917">
            <v>109464.59</v>
          </cell>
          <cell r="L917">
            <v>109851.35</v>
          </cell>
          <cell r="M917">
            <v>0</v>
          </cell>
          <cell r="N917">
            <v>0</v>
          </cell>
          <cell r="O917">
            <v>0</v>
          </cell>
          <cell r="P917" t="str">
            <v/>
          </cell>
          <cell r="Q917" t="str">
            <v>96904</v>
          </cell>
          <cell r="R917" t="str">
            <v/>
          </cell>
          <cell r="S917" t="str">
            <v/>
          </cell>
          <cell r="T917" t="str">
            <v/>
          </cell>
          <cell r="U917" t="str">
            <v>7920</v>
          </cell>
          <cell r="V917" t="str">
            <v>ZGFT</v>
          </cell>
          <cell r="W917">
            <v>45748</v>
          </cell>
          <cell r="X917">
            <v>0.11</v>
          </cell>
          <cell r="Y917">
            <v>121.93499850000002</v>
          </cell>
        </row>
        <row r="918">
          <cell r="A918" t="str">
            <v>96904-000330A000</v>
          </cell>
          <cell r="B918" t="str">
            <v>FG,GSUBUSW-24-POE_NA</v>
          </cell>
          <cell r="C918" t="str">
            <v>429B</v>
          </cell>
          <cell r="D918" t="str">
            <v>N10</v>
          </cell>
          <cell r="E918" t="str">
            <v/>
          </cell>
          <cell r="F918" t="str">
            <v>ZGFT</v>
          </cell>
          <cell r="G918" t="str">
            <v>OCS  96904</v>
          </cell>
          <cell r="H918">
            <v>0</v>
          </cell>
          <cell r="I918">
            <v>1000</v>
          </cell>
          <cell r="J918">
            <v>134761.73000000001</v>
          </cell>
          <cell r="K918">
            <v>110282.04</v>
          </cell>
          <cell r="L918">
            <v>110356.65</v>
          </cell>
          <cell r="M918">
            <v>0</v>
          </cell>
          <cell r="N918">
            <v>0</v>
          </cell>
          <cell r="O918">
            <v>0</v>
          </cell>
          <cell r="P918" t="str">
            <v/>
          </cell>
          <cell r="Q918" t="str">
            <v>96904</v>
          </cell>
          <cell r="R918" t="str">
            <v/>
          </cell>
          <cell r="S918" t="str">
            <v/>
          </cell>
          <cell r="T918" t="str">
            <v/>
          </cell>
          <cell r="U918" t="str">
            <v>7920</v>
          </cell>
          <cell r="V918" t="str">
            <v>ZGFT</v>
          </cell>
          <cell r="W918">
            <v>45748</v>
          </cell>
          <cell r="X918">
            <v>0.11</v>
          </cell>
          <cell r="Y918">
            <v>122.4958815</v>
          </cell>
        </row>
        <row r="919">
          <cell r="A919" t="str">
            <v>96904-000340A000</v>
          </cell>
          <cell r="B919" t="str">
            <v>FG,GSUBUSW-Pro-48-POE_NA</v>
          </cell>
          <cell r="C919" t="str">
            <v>429A</v>
          </cell>
          <cell r="D919" t="str">
            <v>N10</v>
          </cell>
          <cell r="E919" t="str">
            <v/>
          </cell>
          <cell r="F919" t="str">
            <v>ZGFT</v>
          </cell>
          <cell r="G919" t="str">
            <v>OCS  96904</v>
          </cell>
          <cell r="H919">
            <v>0</v>
          </cell>
          <cell r="I919">
            <v>1000</v>
          </cell>
          <cell r="J919">
            <v>390000</v>
          </cell>
          <cell r="K919">
            <v>348168.14</v>
          </cell>
          <cell r="L919">
            <v>348042.1</v>
          </cell>
          <cell r="M919">
            <v>0</v>
          </cell>
          <cell r="N919">
            <v>0</v>
          </cell>
          <cell r="O919">
            <v>0</v>
          </cell>
          <cell r="P919" t="str">
            <v/>
          </cell>
          <cell r="Q919" t="str">
            <v>96904</v>
          </cell>
          <cell r="R919" t="str">
            <v/>
          </cell>
          <cell r="S919" t="str">
            <v/>
          </cell>
          <cell r="T919" t="str">
            <v/>
          </cell>
          <cell r="U919" t="str">
            <v>7920</v>
          </cell>
          <cell r="V919" t="str">
            <v>ZGFT</v>
          </cell>
          <cell r="W919">
            <v>45748</v>
          </cell>
          <cell r="X919">
            <v>0.11</v>
          </cell>
          <cell r="Y919">
            <v>386.32673100000005</v>
          </cell>
        </row>
        <row r="920">
          <cell r="A920" t="str">
            <v>96904-000340A000</v>
          </cell>
          <cell r="B920" t="str">
            <v>FG,GSUBUSW-Pro-48-POE_NA</v>
          </cell>
          <cell r="C920" t="str">
            <v>429B</v>
          </cell>
          <cell r="D920" t="str">
            <v>N10</v>
          </cell>
          <cell r="E920" t="str">
            <v/>
          </cell>
          <cell r="F920" t="str">
            <v>ZGFT</v>
          </cell>
          <cell r="G920" t="str">
            <v>OCS  96904</v>
          </cell>
          <cell r="H920">
            <v>0</v>
          </cell>
          <cell r="I920">
            <v>1000</v>
          </cell>
          <cell r="J920">
            <v>390000</v>
          </cell>
          <cell r="K920">
            <v>344332.92</v>
          </cell>
          <cell r="L920">
            <v>345041.38</v>
          </cell>
          <cell r="M920">
            <v>0</v>
          </cell>
          <cell r="N920">
            <v>0</v>
          </cell>
          <cell r="O920">
            <v>0</v>
          </cell>
          <cell r="P920" t="str">
            <v/>
          </cell>
          <cell r="Q920" t="str">
            <v>96904</v>
          </cell>
          <cell r="R920" t="str">
            <v/>
          </cell>
          <cell r="S920" t="str">
            <v/>
          </cell>
          <cell r="T920" t="str">
            <v/>
          </cell>
          <cell r="U920" t="str">
            <v>7920</v>
          </cell>
          <cell r="V920" t="str">
            <v>ZGFT</v>
          </cell>
          <cell r="W920">
            <v>45748</v>
          </cell>
          <cell r="X920">
            <v>0.11</v>
          </cell>
          <cell r="Y920">
            <v>382.99593180000005</v>
          </cell>
        </row>
        <row r="921">
          <cell r="A921" t="str">
            <v>96904-000350A000</v>
          </cell>
          <cell r="B921" t="str">
            <v>FG,GSUBUSW-Pro-48-POE_NA</v>
          </cell>
          <cell r="C921" t="str">
            <v>429A</v>
          </cell>
          <cell r="D921" t="str">
            <v>N10</v>
          </cell>
          <cell r="E921" t="str">
            <v/>
          </cell>
          <cell r="F921" t="str">
            <v>ZGFT</v>
          </cell>
          <cell r="G921" t="str">
            <v>OCS  96904</v>
          </cell>
          <cell r="H921">
            <v>0</v>
          </cell>
          <cell r="I921">
            <v>1000</v>
          </cell>
          <cell r="J921">
            <v>0</v>
          </cell>
          <cell r="K921">
            <v>348218.14</v>
          </cell>
          <cell r="L921">
            <v>348092.1</v>
          </cell>
          <cell r="M921">
            <v>0</v>
          </cell>
          <cell r="N921">
            <v>0</v>
          </cell>
          <cell r="O921">
            <v>0</v>
          </cell>
          <cell r="P921" t="str">
            <v/>
          </cell>
          <cell r="Q921" t="str">
            <v>96904</v>
          </cell>
          <cell r="R921" t="str">
            <v/>
          </cell>
          <cell r="S921" t="str">
            <v/>
          </cell>
          <cell r="T921" t="str">
            <v/>
          </cell>
          <cell r="U921" t="str">
            <v>7920</v>
          </cell>
          <cell r="V921" t="str">
            <v>ZGFT</v>
          </cell>
          <cell r="W921">
            <v>45748</v>
          </cell>
          <cell r="X921">
            <v>0.11</v>
          </cell>
          <cell r="Y921">
            <v>386.38223099999999</v>
          </cell>
        </row>
        <row r="922">
          <cell r="A922" t="str">
            <v>96904-000350A000</v>
          </cell>
          <cell r="B922" t="str">
            <v>FG,GSUBUSW-Pro-48-POE_NA</v>
          </cell>
          <cell r="C922" t="str">
            <v>429B</v>
          </cell>
          <cell r="D922" t="str">
            <v>N10</v>
          </cell>
          <cell r="E922" t="str">
            <v/>
          </cell>
          <cell r="F922" t="str">
            <v>ZGFT</v>
          </cell>
          <cell r="G922" t="str">
            <v>OCS  96904</v>
          </cell>
          <cell r="H922">
            <v>0</v>
          </cell>
          <cell r="I922">
            <v>1000</v>
          </cell>
          <cell r="J922">
            <v>551750</v>
          </cell>
          <cell r="K922">
            <v>344384.3</v>
          </cell>
          <cell r="L922">
            <v>345092.76</v>
          </cell>
          <cell r="M922">
            <v>0</v>
          </cell>
          <cell r="N922">
            <v>0</v>
          </cell>
          <cell r="O922">
            <v>0</v>
          </cell>
          <cell r="P922" t="str">
            <v/>
          </cell>
          <cell r="Q922" t="str">
            <v>96904</v>
          </cell>
          <cell r="R922" t="str">
            <v/>
          </cell>
          <cell r="S922" t="str">
            <v/>
          </cell>
          <cell r="T922" t="str">
            <v/>
          </cell>
          <cell r="U922" t="str">
            <v>7920</v>
          </cell>
          <cell r="V922" t="str">
            <v>ZGFT</v>
          </cell>
          <cell r="W922">
            <v>45748</v>
          </cell>
          <cell r="X922">
            <v>0.11</v>
          </cell>
          <cell r="Y922">
            <v>383.05296360000006</v>
          </cell>
        </row>
        <row r="923">
          <cell r="A923" t="str">
            <v>96904-000360A000</v>
          </cell>
          <cell r="B923" t="str">
            <v>FG,GSUBUSW-Pro-48-POE_NA</v>
          </cell>
          <cell r="C923" t="str">
            <v>429A</v>
          </cell>
          <cell r="D923" t="str">
            <v>N10</v>
          </cell>
          <cell r="E923" t="str">
            <v/>
          </cell>
          <cell r="F923" t="str">
            <v>ZGFT</v>
          </cell>
          <cell r="G923" t="str">
            <v>OCS  96904</v>
          </cell>
          <cell r="H923">
            <v>0</v>
          </cell>
          <cell r="I923">
            <v>1000</v>
          </cell>
          <cell r="J923">
            <v>462480</v>
          </cell>
          <cell r="K923">
            <v>348092.98</v>
          </cell>
          <cell r="L923">
            <v>347966.94</v>
          </cell>
          <cell r="M923">
            <v>0</v>
          </cell>
          <cell r="N923">
            <v>0</v>
          </cell>
          <cell r="O923">
            <v>0</v>
          </cell>
          <cell r="P923" t="str">
            <v/>
          </cell>
          <cell r="Q923" t="str">
            <v>96904</v>
          </cell>
          <cell r="R923" t="str">
            <v/>
          </cell>
          <cell r="S923" t="str">
            <v/>
          </cell>
          <cell r="T923" t="str">
            <v/>
          </cell>
          <cell r="U923" t="str">
            <v>7920</v>
          </cell>
          <cell r="V923" t="str">
            <v>ZGFT</v>
          </cell>
          <cell r="W923">
            <v>45748</v>
          </cell>
          <cell r="X923">
            <v>0.11</v>
          </cell>
          <cell r="Y923">
            <v>386.24330340000006</v>
          </cell>
        </row>
        <row r="924">
          <cell r="A924" t="str">
            <v>96904-000360A000</v>
          </cell>
          <cell r="B924" t="str">
            <v>FG,GSUBUSW-Pro-48-POE_NA</v>
          </cell>
          <cell r="C924" t="str">
            <v>429B</v>
          </cell>
          <cell r="D924" t="str">
            <v>N10</v>
          </cell>
          <cell r="E924" t="str">
            <v/>
          </cell>
          <cell r="F924" t="str">
            <v>ZGFT</v>
          </cell>
          <cell r="G924" t="str">
            <v>OCS  96904</v>
          </cell>
          <cell r="H924">
            <v>0</v>
          </cell>
          <cell r="I924">
            <v>1000</v>
          </cell>
          <cell r="J924">
            <v>462480</v>
          </cell>
          <cell r="K924">
            <v>344252.96</v>
          </cell>
          <cell r="L924">
            <v>344961.42</v>
          </cell>
          <cell r="M924">
            <v>0</v>
          </cell>
          <cell r="N924">
            <v>0</v>
          </cell>
          <cell r="O924">
            <v>0</v>
          </cell>
          <cell r="P924" t="str">
            <v/>
          </cell>
          <cell r="Q924" t="str">
            <v>96904</v>
          </cell>
          <cell r="R924" t="str">
            <v/>
          </cell>
          <cell r="S924" t="str">
            <v/>
          </cell>
          <cell r="T924" t="str">
            <v/>
          </cell>
          <cell r="U924" t="str">
            <v>7920</v>
          </cell>
          <cell r="V924" t="str">
            <v>ZGFT</v>
          </cell>
          <cell r="W924">
            <v>45748</v>
          </cell>
          <cell r="X924">
            <v>0.11</v>
          </cell>
          <cell r="Y924">
            <v>382.90717619999998</v>
          </cell>
        </row>
        <row r="925">
          <cell r="A925" t="str">
            <v>96904-000370A000</v>
          </cell>
          <cell r="B925" t="str">
            <v>FG,GSUBUSW-Pro-48-POE_NA</v>
          </cell>
          <cell r="C925" t="str">
            <v>429A</v>
          </cell>
          <cell r="D925" t="str">
            <v>N10</v>
          </cell>
          <cell r="E925" t="str">
            <v/>
          </cell>
          <cell r="F925" t="str">
            <v>ZGFT</v>
          </cell>
          <cell r="G925" t="str">
            <v>OCS  96904</v>
          </cell>
          <cell r="H925">
            <v>0</v>
          </cell>
          <cell r="I925">
            <v>1000</v>
          </cell>
          <cell r="J925">
            <v>387935</v>
          </cell>
          <cell r="K925">
            <v>347008.49</v>
          </cell>
          <cell r="L925">
            <v>346882.45</v>
          </cell>
          <cell r="M925">
            <v>0</v>
          </cell>
          <cell r="N925">
            <v>0</v>
          </cell>
          <cell r="O925">
            <v>0</v>
          </cell>
          <cell r="P925" t="str">
            <v/>
          </cell>
          <cell r="Q925" t="str">
            <v>96904</v>
          </cell>
          <cell r="R925" t="str">
            <v/>
          </cell>
          <cell r="S925" t="str">
            <v/>
          </cell>
          <cell r="T925" t="str">
            <v/>
          </cell>
          <cell r="U925" t="str">
            <v>7920</v>
          </cell>
          <cell r="V925" t="str">
            <v>ZGFT</v>
          </cell>
          <cell r="W925">
            <v>45748</v>
          </cell>
          <cell r="X925">
            <v>0.11</v>
          </cell>
          <cell r="Y925">
            <v>385.03951950000004</v>
          </cell>
        </row>
        <row r="926">
          <cell r="A926" t="str">
            <v>96904-000370A000</v>
          </cell>
          <cell r="B926" t="str">
            <v>FG,GSUBUSW-Pro-48-POE_NA</v>
          </cell>
          <cell r="C926" t="str">
            <v>429B</v>
          </cell>
          <cell r="D926" t="str">
            <v>N10</v>
          </cell>
          <cell r="E926" t="str">
            <v/>
          </cell>
          <cell r="F926" t="str">
            <v>ZGFT</v>
          </cell>
          <cell r="G926" t="str">
            <v>OCS  96904</v>
          </cell>
          <cell r="H926">
            <v>0</v>
          </cell>
          <cell r="I926">
            <v>1000</v>
          </cell>
          <cell r="J926">
            <v>387935</v>
          </cell>
          <cell r="K926">
            <v>343168.48</v>
          </cell>
          <cell r="L926">
            <v>343876.94</v>
          </cell>
          <cell r="M926">
            <v>0</v>
          </cell>
          <cell r="N926">
            <v>0</v>
          </cell>
          <cell r="O926">
            <v>0</v>
          </cell>
          <cell r="P926" t="str">
            <v/>
          </cell>
          <cell r="Q926" t="str">
            <v>96904</v>
          </cell>
          <cell r="R926" t="str">
            <v/>
          </cell>
          <cell r="S926" t="str">
            <v/>
          </cell>
          <cell r="T926" t="str">
            <v/>
          </cell>
          <cell r="U926" t="str">
            <v>7920</v>
          </cell>
          <cell r="V926" t="str">
            <v>ZGFT</v>
          </cell>
          <cell r="W926">
            <v>45748</v>
          </cell>
          <cell r="X926">
            <v>0.11</v>
          </cell>
          <cell r="Y926">
            <v>381.70340340000001</v>
          </cell>
        </row>
        <row r="927">
          <cell r="A927" t="str">
            <v>96904-000380A000</v>
          </cell>
          <cell r="B927" t="str">
            <v>FG,GSUBUSW-Pro-48-POE_NA</v>
          </cell>
          <cell r="C927" t="str">
            <v>429A</v>
          </cell>
          <cell r="D927" t="str">
            <v>N10</v>
          </cell>
          <cell r="E927" t="str">
            <v/>
          </cell>
          <cell r="F927" t="str">
            <v>ZGFT</v>
          </cell>
          <cell r="G927" t="str">
            <v>OCS  96904</v>
          </cell>
          <cell r="H927">
            <v>0</v>
          </cell>
          <cell r="I927">
            <v>1000</v>
          </cell>
          <cell r="J927">
            <v>357300</v>
          </cell>
          <cell r="K927">
            <v>348101.44</v>
          </cell>
          <cell r="L927">
            <v>347975.4</v>
          </cell>
          <cell r="M927">
            <v>0</v>
          </cell>
          <cell r="N927">
            <v>0</v>
          </cell>
          <cell r="O927">
            <v>0</v>
          </cell>
          <cell r="P927" t="str">
            <v/>
          </cell>
          <cell r="Q927" t="str">
            <v>96904</v>
          </cell>
          <cell r="R927" t="str">
            <v/>
          </cell>
          <cell r="S927" t="str">
            <v/>
          </cell>
          <cell r="T927" t="str">
            <v/>
          </cell>
          <cell r="U927" t="str">
            <v>7920</v>
          </cell>
          <cell r="V927" t="str">
            <v>ZGFT</v>
          </cell>
          <cell r="W927">
            <v>45748</v>
          </cell>
          <cell r="X927">
            <v>0.11</v>
          </cell>
          <cell r="Y927">
            <v>386.25269400000008</v>
          </cell>
        </row>
        <row r="928">
          <cell r="A928" t="str">
            <v>96904-000380A000</v>
          </cell>
          <cell r="B928" t="str">
            <v>FG,GSUBUSW-Pro-48-POE_NA</v>
          </cell>
          <cell r="C928" t="str">
            <v>429B</v>
          </cell>
          <cell r="D928" t="str">
            <v>N10</v>
          </cell>
          <cell r="E928" t="str">
            <v/>
          </cell>
          <cell r="F928" t="str">
            <v>ZGFT</v>
          </cell>
          <cell r="G928" t="str">
            <v>OCS  96904</v>
          </cell>
          <cell r="H928">
            <v>0</v>
          </cell>
          <cell r="I928">
            <v>1000</v>
          </cell>
          <cell r="J928">
            <v>552600</v>
          </cell>
          <cell r="K928">
            <v>344263.22</v>
          </cell>
          <cell r="L928">
            <v>344971.68</v>
          </cell>
          <cell r="M928">
            <v>0</v>
          </cell>
          <cell r="N928">
            <v>0</v>
          </cell>
          <cell r="O928">
            <v>0</v>
          </cell>
          <cell r="P928" t="str">
            <v/>
          </cell>
          <cell r="Q928" t="str">
            <v>96904</v>
          </cell>
          <cell r="R928" t="str">
            <v/>
          </cell>
          <cell r="S928" t="str">
            <v/>
          </cell>
          <cell r="T928" t="str">
            <v/>
          </cell>
          <cell r="U928" t="str">
            <v>7920</v>
          </cell>
          <cell r="V928" t="str">
            <v>ZGFT</v>
          </cell>
          <cell r="W928">
            <v>45748</v>
          </cell>
          <cell r="X928">
            <v>0.11</v>
          </cell>
          <cell r="Y928">
            <v>382.91856480000001</v>
          </cell>
        </row>
        <row r="929">
          <cell r="A929" t="str">
            <v>96904-000390A000</v>
          </cell>
          <cell r="B929" t="str">
            <v>FG,GSUBUSW-Pro-24-POE_NA</v>
          </cell>
          <cell r="C929" t="str">
            <v>429A</v>
          </cell>
          <cell r="D929" t="str">
            <v>N10</v>
          </cell>
          <cell r="E929" t="str">
            <v/>
          </cell>
          <cell r="F929" t="str">
            <v>ZGFT</v>
          </cell>
          <cell r="G929" t="str">
            <v>OCS  96904</v>
          </cell>
          <cell r="H929">
            <v>0</v>
          </cell>
          <cell r="I929">
            <v>1000</v>
          </cell>
          <cell r="J929">
            <v>225793.38</v>
          </cell>
          <cell r="K929">
            <v>217314.07</v>
          </cell>
          <cell r="L929">
            <v>216036.49</v>
          </cell>
          <cell r="M929">
            <v>0</v>
          </cell>
          <cell r="N929">
            <v>0</v>
          </cell>
          <cell r="O929">
            <v>0</v>
          </cell>
          <cell r="P929" t="str">
            <v/>
          </cell>
          <cell r="Q929" t="str">
            <v>96904</v>
          </cell>
          <cell r="R929" t="str">
            <v/>
          </cell>
          <cell r="S929" t="str">
            <v/>
          </cell>
          <cell r="T929" t="str">
            <v/>
          </cell>
          <cell r="U929" t="str">
            <v>7920</v>
          </cell>
          <cell r="V929" t="str">
            <v>ZGFT</v>
          </cell>
          <cell r="W929">
            <v>45748</v>
          </cell>
          <cell r="X929">
            <v>0.11</v>
          </cell>
          <cell r="Y929">
            <v>239.8005039</v>
          </cell>
        </row>
        <row r="930">
          <cell r="A930" t="str">
            <v>96904-000400A000</v>
          </cell>
          <cell r="B930" t="str">
            <v>FG,GSUBUSW-Pro-24-POE_NA</v>
          </cell>
          <cell r="C930" t="str">
            <v>429A</v>
          </cell>
          <cell r="D930" t="str">
            <v>N10</v>
          </cell>
          <cell r="E930" t="str">
            <v/>
          </cell>
          <cell r="F930" t="str">
            <v>ZGFT</v>
          </cell>
          <cell r="G930" t="str">
            <v>OCS  96904</v>
          </cell>
          <cell r="H930">
            <v>0</v>
          </cell>
          <cell r="I930">
            <v>1000</v>
          </cell>
          <cell r="J930">
            <v>250790</v>
          </cell>
          <cell r="K930">
            <v>215548.94</v>
          </cell>
          <cell r="L930">
            <v>215950.01</v>
          </cell>
          <cell r="M930">
            <v>0</v>
          </cell>
          <cell r="N930">
            <v>0</v>
          </cell>
          <cell r="O930">
            <v>0</v>
          </cell>
          <cell r="P930" t="str">
            <v/>
          </cell>
          <cell r="Q930" t="str">
            <v>96904</v>
          </cell>
          <cell r="R930" t="str">
            <v/>
          </cell>
          <cell r="S930" t="str">
            <v/>
          </cell>
          <cell r="T930" t="str">
            <v/>
          </cell>
          <cell r="U930" t="str">
            <v>7920</v>
          </cell>
          <cell r="V930" t="str">
            <v>ZGFT</v>
          </cell>
          <cell r="W930">
            <v>45748</v>
          </cell>
          <cell r="X930">
            <v>0.11</v>
          </cell>
          <cell r="Y930">
            <v>239.70451110000005</v>
          </cell>
        </row>
        <row r="931">
          <cell r="A931" t="str">
            <v>96904-000410A000</v>
          </cell>
          <cell r="B931" t="str">
            <v>FG,GSUBUSW-Pro-24-POE_NA</v>
          </cell>
          <cell r="C931" t="str">
            <v>429A</v>
          </cell>
          <cell r="D931" t="str">
            <v>N10</v>
          </cell>
          <cell r="E931" t="str">
            <v/>
          </cell>
          <cell r="F931" t="str">
            <v>ZGFT</v>
          </cell>
          <cell r="G931" t="str">
            <v>OCS  96904</v>
          </cell>
          <cell r="H931">
            <v>0</v>
          </cell>
          <cell r="I931">
            <v>1000</v>
          </cell>
          <cell r="J931">
            <v>240591.25</v>
          </cell>
          <cell r="K931">
            <v>215557.4</v>
          </cell>
          <cell r="L931">
            <v>215919.79</v>
          </cell>
          <cell r="M931">
            <v>0</v>
          </cell>
          <cell r="N931">
            <v>0</v>
          </cell>
          <cell r="O931">
            <v>0</v>
          </cell>
          <cell r="P931" t="str">
            <v/>
          </cell>
          <cell r="Q931" t="str">
            <v>96904</v>
          </cell>
          <cell r="R931" t="str">
            <v/>
          </cell>
          <cell r="S931" t="str">
            <v/>
          </cell>
          <cell r="T931" t="str">
            <v/>
          </cell>
          <cell r="U931" t="str">
            <v>7920</v>
          </cell>
          <cell r="V931" t="str">
            <v>ZGFT</v>
          </cell>
          <cell r="W931">
            <v>45748</v>
          </cell>
          <cell r="X931">
            <v>0.11</v>
          </cell>
          <cell r="Y931">
            <v>239.67096690000002</v>
          </cell>
        </row>
        <row r="932">
          <cell r="A932" t="str">
            <v>96904-000430A000</v>
          </cell>
          <cell r="B932" t="str">
            <v>FG,GSUBUSW-Flex-Mini_NA</v>
          </cell>
          <cell r="C932" t="str">
            <v>429A</v>
          </cell>
          <cell r="D932" t="str">
            <v>N10</v>
          </cell>
          <cell r="E932" t="str">
            <v/>
          </cell>
          <cell r="F932" t="str">
            <v>ZGFT</v>
          </cell>
          <cell r="G932" t="str">
            <v>OCS  96904</v>
          </cell>
          <cell r="H932">
            <v>0</v>
          </cell>
          <cell r="I932">
            <v>1000</v>
          </cell>
          <cell r="J932">
            <v>22743.02</v>
          </cell>
          <cell r="K932">
            <v>15417.49</v>
          </cell>
          <cell r="L932">
            <v>15618.75</v>
          </cell>
          <cell r="M932">
            <v>0</v>
          </cell>
          <cell r="N932">
            <v>0</v>
          </cell>
          <cell r="O932">
            <v>0</v>
          </cell>
          <cell r="P932" t="str">
            <v/>
          </cell>
          <cell r="Q932" t="str">
            <v>96904</v>
          </cell>
          <cell r="R932" t="str">
            <v/>
          </cell>
          <cell r="S932" t="str">
            <v/>
          </cell>
          <cell r="T932" t="str">
            <v/>
          </cell>
          <cell r="U932" t="str">
            <v>7920</v>
          </cell>
          <cell r="V932" t="str">
            <v>ZGFT</v>
          </cell>
          <cell r="W932">
            <v>45748</v>
          </cell>
          <cell r="X932">
            <v>0.11</v>
          </cell>
          <cell r="Y932">
            <v>17.336812500000001</v>
          </cell>
        </row>
        <row r="933">
          <cell r="A933" t="str">
            <v>96904-000430A000</v>
          </cell>
          <cell r="B933" t="str">
            <v>FG,GSUBUSW-Flex-Mini_NA</v>
          </cell>
          <cell r="C933" t="str">
            <v>429B</v>
          </cell>
          <cell r="D933" t="str">
            <v>N10</v>
          </cell>
          <cell r="E933" t="str">
            <v/>
          </cell>
          <cell r="F933" t="str">
            <v>ZGFT</v>
          </cell>
          <cell r="G933" t="str">
            <v>OCS  96904</v>
          </cell>
          <cell r="H933">
            <v>0</v>
          </cell>
          <cell r="I933">
            <v>1000</v>
          </cell>
          <cell r="J933">
            <v>22743.02</v>
          </cell>
          <cell r="K933">
            <v>15420.59</v>
          </cell>
          <cell r="L933">
            <v>15622.82</v>
          </cell>
          <cell r="M933">
            <v>0</v>
          </cell>
          <cell r="N933">
            <v>0</v>
          </cell>
          <cell r="O933">
            <v>0</v>
          </cell>
          <cell r="P933" t="str">
            <v/>
          </cell>
          <cell r="Q933" t="str">
            <v>96904</v>
          </cell>
          <cell r="R933" t="str">
            <v/>
          </cell>
          <cell r="S933" t="str">
            <v/>
          </cell>
          <cell r="T933" t="str">
            <v/>
          </cell>
          <cell r="U933" t="str">
            <v>7920</v>
          </cell>
          <cell r="V933" t="str">
            <v>ZGFT</v>
          </cell>
          <cell r="W933">
            <v>45748</v>
          </cell>
          <cell r="X933">
            <v>0.11</v>
          </cell>
          <cell r="Y933">
            <v>17.341330200000002</v>
          </cell>
        </row>
        <row r="934">
          <cell r="A934" t="str">
            <v>96904-000440A000</v>
          </cell>
          <cell r="B934" t="str">
            <v>FG,GSUBUSW-Lite-8-POE_NA,(USW-Lite-8</v>
          </cell>
          <cell r="C934" t="str">
            <v>429A</v>
          </cell>
          <cell r="D934" t="str">
            <v>N10</v>
          </cell>
          <cell r="E934" t="str">
            <v/>
          </cell>
          <cell r="F934" t="str">
            <v>ZGFT</v>
          </cell>
          <cell r="G934" t="str">
            <v>OCS  96904</v>
          </cell>
          <cell r="H934">
            <v>0</v>
          </cell>
          <cell r="I934">
            <v>1000</v>
          </cell>
          <cell r="J934">
            <v>44004.38</v>
          </cell>
          <cell r="K934">
            <v>41622.6</v>
          </cell>
          <cell r="L934">
            <v>40945.839999999997</v>
          </cell>
          <cell r="M934">
            <v>0</v>
          </cell>
          <cell r="N934">
            <v>3644.18</v>
          </cell>
          <cell r="O934">
            <v>89</v>
          </cell>
          <cell r="P934" t="str">
            <v/>
          </cell>
          <cell r="Q934" t="str">
            <v>96904</v>
          </cell>
          <cell r="R934" t="str">
            <v/>
          </cell>
          <cell r="S934" t="str">
            <v/>
          </cell>
          <cell r="T934" t="str">
            <v/>
          </cell>
          <cell r="U934" t="str">
            <v>7920</v>
          </cell>
          <cell r="V934" t="str">
            <v>ZGFT</v>
          </cell>
          <cell r="W934">
            <v>45748</v>
          </cell>
          <cell r="X934">
            <v>0.11</v>
          </cell>
          <cell r="Y934">
            <v>45.4498824</v>
          </cell>
        </row>
        <row r="935">
          <cell r="A935" t="str">
            <v>96904-000440A000</v>
          </cell>
          <cell r="B935" t="str">
            <v>FG,GSUBUSW-Lite-8-POE_NA,(USW-Lite-8</v>
          </cell>
          <cell r="C935" t="str">
            <v>429B</v>
          </cell>
          <cell r="D935" t="str">
            <v>N10</v>
          </cell>
          <cell r="E935" t="str">
            <v/>
          </cell>
          <cell r="F935" t="str">
            <v>ZGFT</v>
          </cell>
          <cell r="G935" t="str">
            <v>OCS  96904</v>
          </cell>
          <cell r="H935">
            <v>0</v>
          </cell>
          <cell r="I935">
            <v>1000</v>
          </cell>
          <cell r="J935">
            <v>43878.13</v>
          </cell>
          <cell r="K935">
            <v>39827.370000000003</v>
          </cell>
          <cell r="L935">
            <v>40020.879999999997</v>
          </cell>
          <cell r="M935">
            <v>0</v>
          </cell>
          <cell r="N935">
            <v>0</v>
          </cell>
          <cell r="O935">
            <v>0</v>
          </cell>
          <cell r="P935" t="str">
            <v/>
          </cell>
          <cell r="Q935" t="str">
            <v>96904</v>
          </cell>
          <cell r="R935" t="str">
            <v/>
          </cell>
          <cell r="S935" t="str">
            <v/>
          </cell>
          <cell r="T935" t="str">
            <v/>
          </cell>
          <cell r="U935" t="str">
            <v>7920</v>
          </cell>
          <cell r="V935" t="str">
            <v>ZGFT</v>
          </cell>
          <cell r="W935">
            <v>45748</v>
          </cell>
          <cell r="X935">
            <v>0.11</v>
          </cell>
          <cell r="Y935">
            <v>44.4231768</v>
          </cell>
        </row>
        <row r="936">
          <cell r="A936" t="str">
            <v>96904-000450A000</v>
          </cell>
          <cell r="B936" t="str">
            <v>FG,GSUBUSW-Lite-8-POE_NA,(USW-Lite-8</v>
          </cell>
          <cell r="C936" t="str">
            <v>429A</v>
          </cell>
          <cell r="D936" t="str">
            <v>N10</v>
          </cell>
          <cell r="E936" t="str">
            <v/>
          </cell>
          <cell r="F936" t="str">
            <v>ZGFT</v>
          </cell>
          <cell r="G936" t="str">
            <v>OCS  96904</v>
          </cell>
          <cell r="H936">
            <v>0</v>
          </cell>
          <cell r="I936">
            <v>1000</v>
          </cell>
          <cell r="J936">
            <v>132984.64000000001</v>
          </cell>
          <cell r="K936">
            <v>41616.11</v>
          </cell>
          <cell r="L936">
            <v>40939.35</v>
          </cell>
          <cell r="M936">
            <v>0</v>
          </cell>
          <cell r="N936">
            <v>1146.3</v>
          </cell>
          <cell r="O936">
            <v>28</v>
          </cell>
          <cell r="P936" t="str">
            <v/>
          </cell>
          <cell r="Q936" t="str">
            <v>96904</v>
          </cell>
          <cell r="R936" t="str">
            <v/>
          </cell>
          <cell r="S936" t="str">
            <v/>
          </cell>
          <cell r="T936" t="str">
            <v/>
          </cell>
          <cell r="U936" t="str">
            <v>7920</v>
          </cell>
          <cell r="V936" t="str">
            <v>ZGFT</v>
          </cell>
          <cell r="W936">
            <v>45748</v>
          </cell>
          <cell r="X936">
            <v>0.11</v>
          </cell>
          <cell r="Y936">
            <v>45.4426785</v>
          </cell>
        </row>
        <row r="937">
          <cell r="A937" t="str">
            <v>96904-000450A000</v>
          </cell>
          <cell r="B937" t="str">
            <v>FG,GSUBUSW-Lite-8-POE_NA,(USW-Lite-8</v>
          </cell>
          <cell r="C937" t="str">
            <v>429B</v>
          </cell>
          <cell r="D937" t="str">
            <v>N10</v>
          </cell>
          <cell r="E937" t="str">
            <v/>
          </cell>
          <cell r="F937" t="str">
            <v>ZGFT</v>
          </cell>
          <cell r="G937" t="str">
            <v>OCS  96904</v>
          </cell>
          <cell r="H937">
            <v>0</v>
          </cell>
          <cell r="I937">
            <v>1000</v>
          </cell>
          <cell r="J937">
            <v>43966.12</v>
          </cell>
          <cell r="K937">
            <v>40165.33</v>
          </cell>
          <cell r="L937">
            <v>40533.5</v>
          </cell>
          <cell r="M937">
            <v>0</v>
          </cell>
          <cell r="N937">
            <v>0</v>
          </cell>
          <cell r="O937">
            <v>0</v>
          </cell>
          <cell r="P937" t="str">
            <v/>
          </cell>
          <cell r="Q937" t="str">
            <v>96904</v>
          </cell>
          <cell r="R937" t="str">
            <v/>
          </cell>
          <cell r="S937" t="str">
            <v/>
          </cell>
          <cell r="T937" t="str">
            <v/>
          </cell>
          <cell r="U937" t="str">
            <v>7920</v>
          </cell>
          <cell r="V937" t="str">
            <v>ZGFT</v>
          </cell>
          <cell r="W937">
            <v>45748</v>
          </cell>
          <cell r="X937">
            <v>0.11</v>
          </cell>
          <cell r="Y937">
            <v>44.992184999999999</v>
          </cell>
        </row>
        <row r="938">
          <cell r="A938" t="str">
            <v>96904-000460A000</v>
          </cell>
          <cell r="B938" t="str">
            <v>FG,GSUBUSW-Lite-8-POE_NA,(USW-Lite-8</v>
          </cell>
          <cell r="C938" t="str">
            <v>429A</v>
          </cell>
          <cell r="D938" t="str">
            <v>N10</v>
          </cell>
          <cell r="E938" t="str">
            <v/>
          </cell>
          <cell r="F938" t="str">
            <v>ZGFT</v>
          </cell>
          <cell r="G938" t="str">
            <v>OCS  96904</v>
          </cell>
          <cell r="H938">
            <v>0</v>
          </cell>
          <cell r="I938">
            <v>1000</v>
          </cell>
          <cell r="J938">
            <v>41245.56</v>
          </cell>
          <cell r="K938">
            <v>40208.76</v>
          </cell>
          <cell r="L938">
            <v>40215.08</v>
          </cell>
          <cell r="M938">
            <v>0</v>
          </cell>
          <cell r="N938">
            <v>0</v>
          </cell>
          <cell r="O938">
            <v>0</v>
          </cell>
          <cell r="P938" t="str">
            <v/>
          </cell>
          <cell r="Q938" t="str">
            <v>96904</v>
          </cell>
          <cell r="R938" t="str">
            <v/>
          </cell>
          <cell r="S938" t="str">
            <v/>
          </cell>
          <cell r="T938" t="str">
            <v/>
          </cell>
          <cell r="U938" t="str">
            <v>7920</v>
          </cell>
          <cell r="V938" t="str">
            <v>ZGFT</v>
          </cell>
          <cell r="W938">
            <v>45748</v>
          </cell>
          <cell r="X938">
            <v>0.11</v>
          </cell>
          <cell r="Y938">
            <v>44.638738800000006</v>
          </cell>
        </row>
        <row r="939">
          <cell r="A939" t="str">
            <v>96904-000460A000</v>
          </cell>
          <cell r="B939" t="str">
            <v>FG,GSUBUSW-Lite-8-POE_NA,(USW-Lite-8</v>
          </cell>
          <cell r="C939" t="str">
            <v>429B</v>
          </cell>
          <cell r="D939" t="str">
            <v>N10</v>
          </cell>
          <cell r="E939" t="str">
            <v/>
          </cell>
          <cell r="F939" t="str">
            <v>ZGFT</v>
          </cell>
          <cell r="G939" t="str">
            <v>OCS  96904</v>
          </cell>
          <cell r="H939">
            <v>0</v>
          </cell>
          <cell r="I939">
            <v>1000</v>
          </cell>
          <cell r="J939">
            <v>43200</v>
          </cell>
          <cell r="K939">
            <v>40266.78</v>
          </cell>
          <cell r="L939">
            <v>40454.35</v>
          </cell>
          <cell r="M939">
            <v>0</v>
          </cell>
          <cell r="N939">
            <v>0</v>
          </cell>
          <cell r="O939">
            <v>0</v>
          </cell>
          <cell r="P939" t="str">
            <v/>
          </cell>
          <cell r="Q939" t="str">
            <v>96904</v>
          </cell>
          <cell r="R939" t="str">
            <v/>
          </cell>
          <cell r="S939" t="str">
            <v/>
          </cell>
          <cell r="T939" t="str">
            <v/>
          </cell>
          <cell r="U939" t="str">
            <v>7920</v>
          </cell>
          <cell r="V939" t="str">
            <v>ZGFT</v>
          </cell>
          <cell r="W939">
            <v>45748</v>
          </cell>
          <cell r="X939">
            <v>0.11</v>
          </cell>
          <cell r="Y939">
            <v>44.904328499999998</v>
          </cell>
        </row>
        <row r="940">
          <cell r="A940" t="str">
            <v>96904-000470A000</v>
          </cell>
          <cell r="B940" t="str">
            <v>FG,GSUBUSW-Lite-8-POE_NA,(USW-Lite-8</v>
          </cell>
          <cell r="C940" t="str">
            <v>429A</v>
          </cell>
          <cell r="D940" t="str">
            <v>N10</v>
          </cell>
          <cell r="E940" t="str">
            <v/>
          </cell>
          <cell r="F940" t="str">
            <v>ZGFT</v>
          </cell>
          <cell r="G940" t="str">
            <v>OCS  96904</v>
          </cell>
          <cell r="H940">
            <v>0</v>
          </cell>
          <cell r="I940">
            <v>1000</v>
          </cell>
          <cell r="J940">
            <v>0</v>
          </cell>
          <cell r="K940">
            <v>40208.76</v>
          </cell>
          <cell r="L940">
            <v>40215.339999999997</v>
          </cell>
          <cell r="M940">
            <v>0</v>
          </cell>
          <cell r="N940">
            <v>0</v>
          </cell>
          <cell r="O940">
            <v>0</v>
          </cell>
          <cell r="P940" t="str">
            <v/>
          </cell>
          <cell r="Q940" t="str">
            <v>96904</v>
          </cell>
          <cell r="R940" t="str">
            <v/>
          </cell>
          <cell r="S940" t="str">
            <v/>
          </cell>
          <cell r="T940" t="str">
            <v/>
          </cell>
          <cell r="U940" t="str">
            <v>7920</v>
          </cell>
          <cell r="V940" t="str">
            <v>ZGFT</v>
          </cell>
          <cell r="W940">
            <v>45748</v>
          </cell>
          <cell r="X940">
            <v>0.11</v>
          </cell>
          <cell r="Y940">
            <v>44.639027400000003</v>
          </cell>
        </row>
        <row r="941">
          <cell r="A941" t="str">
            <v>96904-000470A000</v>
          </cell>
          <cell r="B941" t="str">
            <v>FG,GSUBUSW-Lite-8-POE_NA,(USW-Lite-8</v>
          </cell>
          <cell r="C941" t="str">
            <v>429B</v>
          </cell>
          <cell r="D941" t="str">
            <v>N10</v>
          </cell>
          <cell r="E941" t="str">
            <v/>
          </cell>
          <cell r="F941" t="str">
            <v>ZGFT</v>
          </cell>
          <cell r="G941" t="str">
            <v>OCS  96904</v>
          </cell>
          <cell r="H941">
            <v>0</v>
          </cell>
          <cell r="I941">
            <v>1000</v>
          </cell>
          <cell r="J941">
            <v>0</v>
          </cell>
          <cell r="K941">
            <v>40267.79</v>
          </cell>
          <cell r="L941">
            <v>40455.620000000003</v>
          </cell>
          <cell r="M941">
            <v>0</v>
          </cell>
          <cell r="N941">
            <v>0</v>
          </cell>
          <cell r="O941">
            <v>0</v>
          </cell>
          <cell r="P941" t="str">
            <v/>
          </cell>
          <cell r="Q941" t="str">
            <v>96904</v>
          </cell>
          <cell r="R941" t="str">
            <v/>
          </cell>
          <cell r="S941" t="str">
            <v/>
          </cell>
          <cell r="T941" t="str">
            <v/>
          </cell>
          <cell r="U941" t="str">
            <v>7920</v>
          </cell>
          <cell r="V941" t="str">
            <v>ZGFT</v>
          </cell>
          <cell r="W941">
            <v>45748</v>
          </cell>
          <cell r="X941">
            <v>0.11</v>
          </cell>
          <cell r="Y941">
            <v>44.905738200000009</v>
          </cell>
        </row>
        <row r="942">
          <cell r="A942" t="str">
            <v>96904-000480A000</v>
          </cell>
          <cell r="B942" t="str">
            <v>FG,GSUBUSW-24-POE_NA,(USW-24-POE)</v>
          </cell>
          <cell r="C942" t="str">
            <v>429A</v>
          </cell>
          <cell r="D942" t="str">
            <v>N10</v>
          </cell>
          <cell r="E942" t="str">
            <v/>
          </cell>
          <cell r="F942" t="str">
            <v>ZGFT</v>
          </cell>
          <cell r="G942" t="str">
            <v>OCS  96904</v>
          </cell>
          <cell r="H942">
            <v>0</v>
          </cell>
          <cell r="I942">
            <v>1000</v>
          </cell>
          <cell r="J942">
            <v>0</v>
          </cell>
          <cell r="K942">
            <v>118493.58</v>
          </cell>
          <cell r="L942">
            <v>118634.9</v>
          </cell>
          <cell r="M942">
            <v>0</v>
          </cell>
          <cell r="N942">
            <v>0</v>
          </cell>
          <cell r="O942">
            <v>0</v>
          </cell>
          <cell r="P942" t="str">
            <v/>
          </cell>
          <cell r="Q942" t="str">
            <v>96904</v>
          </cell>
          <cell r="R942" t="str">
            <v/>
          </cell>
          <cell r="S942" t="str">
            <v/>
          </cell>
          <cell r="T942" t="str">
            <v/>
          </cell>
          <cell r="U942" t="str">
            <v>7920</v>
          </cell>
          <cell r="V942" t="str">
            <v>ZGFT</v>
          </cell>
          <cell r="W942">
            <v>45748</v>
          </cell>
          <cell r="X942">
            <v>0.11</v>
          </cell>
          <cell r="Y942">
            <v>131.68473900000001</v>
          </cell>
        </row>
        <row r="943">
          <cell r="A943" t="str">
            <v>96904-000480A000</v>
          </cell>
          <cell r="B943" t="str">
            <v>FG,GSUBUSW-24-POE_NA,(USW-24-POE)</v>
          </cell>
          <cell r="C943" t="str">
            <v>429B</v>
          </cell>
          <cell r="D943" t="str">
            <v>N10</v>
          </cell>
          <cell r="E943" t="str">
            <v/>
          </cell>
          <cell r="F943" t="str">
            <v>ZGFT</v>
          </cell>
          <cell r="G943" t="str">
            <v>OCS  96904</v>
          </cell>
          <cell r="H943">
            <v>0</v>
          </cell>
          <cell r="I943">
            <v>1000</v>
          </cell>
          <cell r="J943">
            <v>0</v>
          </cell>
          <cell r="K943">
            <v>119851.84</v>
          </cell>
          <cell r="L943">
            <v>120011.31</v>
          </cell>
          <cell r="M943">
            <v>0</v>
          </cell>
          <cell r="N943">
            <v>0</v>
          </cell>
          <cell r="O943">
            <v>0</v>
          </cell>
          <cell r="P943" t="str">
            <v/>
          </cell>
          <cell r="Q943" t="str">
            <v>96904</v>
          </cell>
          <cell r="R943" t="str">
            <v/>
          </cell>
          <cell r="S943" t="str">
            <v/>
          </cell>
          <cell r="T943" t="str">
            <v/>
          </cell>
          <cell r="U943" t="str">
            <v>7920</v>
          </cell>
          <cell r="V943" t="str">
            <v>ZGFT</v>
          </cell>
          <cell r="W943">
            <v>45748</v>
          </cell>
          <cell r="X943">
            <v>0.11</v>
          </cell>
          <cell r="Y943">
            <v>133.21255410000001</v>
          </cell>
        </row>
        <row r="944">
          <cell r="A944" t="str">
            <v>96904-000490A000</v>
          </cell>
          <cell r="B944" t="str">
            <v>FG,GSUBUSW-Lite-16-POE_NA,with 04116MB &amp;</v>
          </cell>
          <cell r="C944" t="str">
            <v>429A</v>
          </cell>
          <cell r="D944" t="str">
            <v>N10</v>
          </cell>
          <cell r="E944" t="str">
            <v/>
          </cell>
          <cell r="F944" t="str">
            <v>ZGFT</v>
          </cell>
          <cell r="G944" t="str">
            <v>OCS  96904</v>
          </cell>
          <cell r="H944">
            <v>0</v>
          </cell>
          <cell r="I944">
            <v>1000</v>
          </cell>
          <cell r="J944">
            <v>0</v>
          </cell>
          <cell r="K944">
            <v>68300.14</v>
          </cell>
          <cell r="L944">
            <v>68735.360000000001</v>
          </cell>
          <cell r="M944">
            <v>0</v>
          </cell>
          <cell r="N944">
            <v>0</v>
          </cell>
          <cell r="O944">
            <v>0</v>
          </cell>
          <cell r="P944" t="str">
            <v/>
          </cell>
          <cell r="Q944" t="str">
            <v>96904</v>
          </cell>
          <cell r="R944" t="str">
            <v/>
          </cell>
          <cell r="S944" t="str">
            <v/>
          </cell>
          <cell r="T944" t="str">
            <v/>
          </cell>
          <cell r="U944" t="str">
            <v>7920</v>
          </cell>
          <cell r="V944" t="str">
            <v>ZGFT</v>
          </cell>
          <cell r="W944">
            <v>45748</v>
          </cell>
          <cell r="X944">
            <v>0.11</v>
          </cell>
          <cell r="Y944">
            <v>76.29624960000001</v>
          </cell>
        </row>
        <row r="945">
          <cell r="A945" t="str">
            <v>96904-000500A000</v>
          </cell>
          <cell r="B945" t="str">
            <v>FG,GSUBUSW-Lite-8-POE_NA,old U logo</v>
          </cell>
          <cell r="C945" t="str">
            <v>429A</v>
          </cell>
          <cell r="D945" t="str">
            <v>N10</v>
          </cell>
          <cell r="E945" t="str">
            <v/>
          </cell>
          <cell r="F945" t="str">
            <v>ZGFT</v>
          </cell>
          <cell r="G945" t="str">
            <v>OCS  96904</v>
          </cell>
          <cell r="H945">
            <v>0</v>
          </cell>
          <cell r="I945">
            <v>1000</v>
          </cell>
          <cell r="J945">
            <v>0</v>
          </cell>
          <cell r="K945">
            <v>40623.410000000003</v>
          </cell>
          <cell r="L945">
            <v>40635.120000000003</v>
          </cell>
          <cell r="M945">
            <v>0</v>
          </cell>
          <cell r="N945">
            <v>0</v>
          </cell>
          <cell r="O945">
            <v>0</v>
          </cell>
          <cell r="P945" t="str">
            <v/>
          </cell>
          <cell r="Q945" t="str">
            <v>96904</v>
          </cell>
          <cell r="R945" t="str">
            <v/>
          </cell>
          <cell r="S945" t="str">
            <v/>
          </cell>
          <cell r="T945" t="str">
            <v/>
          </cell>
          <cell r="U945" t="str">
            <v>7920</v>
          </cell>
          <cell r="V945" t="str">
            <v>ZGFT</v>
          </cell>
          <cell r="W945">
            <v>45748</v>
          </cell>
          <cell r="X945">
            <v>0.11</v>
          </cell>
          <cell r="Y945">
            <v>45.104983200000007</v>
          </cell>
        </row>
        <row r="946">
          <cell r="A946" t="str">
            <v>96904-000500A000</v>
          </cell>
          <cell r="B946" t="str">
            <v>FG,GSUBUSW-Lite-8-POE_NA,old U logo</v>
          </cell>
          <cell r="C946" t="str">
            <v>429B</v>
          </cell>
          <cell r="D946" t="str">
            <v>N10</v>
          </cell>
          <cell r="E946" t="str">
            <v/>
          </cell>
          <cell r="F946" t="str">
            <v>ZGFT</v>
          </cell>
          <cell r="G946" t="str">
            <v>OCS  96904</v>
          </cell>
          <cell r="H946">
            <v>0</v>
          </cell>
          <cell r="I946">
            <v>1000</v>
          </cell>
          <cell r="J946">
            <v>0</v>
          </cell>
          <cell r="K946">
            <v>40682.44</v>
          </cell>
          <cell r="L946">
            <v>40875.4</v>
          </cell>
          <cell r="M946">
            <v>0</v>
          </cell>
          <cell r="N946">
            <v>0</v>
          </cell>
          <cell r="O946">
            <v>0</v>
          </cell>
          <cell r="P946" t="str">
            <v/>
          </cell>
          <cell r="Q946" t="str">
            <v>96904</v>
          </cell>
          <cell r="R946" t="str">
            <v/>
          </cell>
          <cell r="S946" t="str">
            <v/>
          </cell>
          <cell r="T946" t="str">
            <v/>
          </cell>
          <cell r="U946" t="str">
            <v>7920</v>
          </cell>
          <cell r="V946" t="str">
            <v>ZGFT</v>
          </cell>
          <cell r="W946">
            <v>45748</v>
          </cell>
          <cell r="X946">
            <v>0.11</v>
          </cell>
          <cell r="Y946">
            <v>45.371694000000005</v>
          </cell>
        </row>
        <row r="947">
          <cell r="A947" t="str">
            <v>96904-000510A000</v>
          </cell>
          <cell r="B947" t="str">
            <v>FG,GSUBUSW-Lite-8-POE_NA,old U logo</v>
          </cell>
          <cell r="C947" t="str">
            <v>429A</v>
          </cell>
          <cell r="D947" t="str">
            <v>N10</v>
          </cell>
          <cell r="E947" t="str">
            <v/>
          </cell>
          <cell r="F947" t="str">
            <v>ZGFT</v>
          </cell>
          <cell r="G947" t="str">
            <v>OCS  96904</v>
          </cell>
          <cell r="H947">
            <v>0</v>
          </cell>
          <cell r="I947">
            <v>1000</v>
          </cell>
          <cell r="J947">
            <v>44576.67</v>
          </cell>
          <cell r="K947">
            <v>39962.86</v>
          </cell>
          <cell r="L947">
            <v>40211.040000000001</v>
          </cell>
          <cell r="M947">
            <v>0</v>
          </cell>
          <cell r="N947">
            <v>0</v>
          </cell>
          <cell r="O947">
            <v>0</v>
          </cell>
          <cell r="P947" t="str">
            <v/>
          </cell>
          <cell r="Q947" t="str">
            <v>96904</v>
          </cell>
          <cell r="R947" t="str">
            <v/>
          </cell>
          <cell r="S947" t="str">
            <v/>
          </cell>
          <cell r="T947" t="str">
            <v/>
          </cell>
          <cell r="U947" t="str">
            <v>7920</v>
          </cell>
          <cell r="V947" t="str">
            <v>ZGFT</v>
          </cell>
          <cell r="W947">
            <v>45748</v>
          </cell>
          <cell r="X947">
            <v>0.11</v>
          </cell>
          <cell r="Y947">
            <v>44.63425440000001</v>
          </cell>
        </row>
        <row r="948">
          <cell r="A948" t="str">
            <v>96904-000510A000</v>
          </cell>
          <cell r="B948" t="str">
            <v>FG,GSUBUSW-Lite-8-POE_NA,old U logo</v>
          </cell>
          <cell r="C948" t="str">
            <v>429B</v>
          </cell>
          <cell r="D948" t="str">
            <v>N10</v>
          </cell>
          <cell r="E948" t="str">
            <v/>
          </cell>
          <cell r="F948" t="str">
            <v>ZGFT</v>
          </cell>
          <cell r="G948" t="str">
            <v>OCS  96904</v>
          </cell>
          <cell r="H948">
            <v>0</v>
          </cell>
          <cell r="I948">
            <v>1000</v>
          </cell>
          <cell r="J948">
            <v>44576.67</v>
          </cell>
          <cell r="K948">
            <v>40244.199999999997</v>
          </cell>
          <cell r="L948">
            <v>40442.39</v>
          </cell>
          <cell r="M948">
            <v>0</v>
          </cell>
          <cell r="N948">
            <v>0</v>
          </cell>
          <cell r="O948">
            <v>0</v>
          </cell>
          <cell r="P948" t="str">
            <v/>
          </cell>
          <cell r="Q948" t="str">
            <v>96904</v>
          </cell>
          <cell r="R948" t="str">
            <v/>
          </cell>
          <cell r="S948" t="str">
            <v/>
          </cell>
          <cell r="T948" t="str">
            <v/>
          </cell>
          <cell r="U948" t="str">
            <v>7920</v>
          </cell>
          <cell r="V948" t="str">
            <v>ZGFT</v>
          </cell>
          <cell r="W948">
            <v>45748</v>
          </cell>
          <cell r="X948">
            <v>0.11</v>
          </cell>
          <cell r="Y948">
            <v>44.891052899999998</v>
          </cell>
        </row>
        <row r="949">
          <cell r="A949" t="str">
            <v>96904-000530A000</v>
          </cell>
          <cell r="B949" t="str">
            <v>FG,GSRB1610-2_NA,Packing ASSY FCC (EP</v>
          </cell>
          <cell r="C949" t="str">
            <v>429A</v>
          </cell>
          <cell r="D949" t="str">
            <v>N10</v>
          </cell>
          <cell r="E949" t="str">
            <v/>
          </cell>
          <cell r="F949" t="str">
            <v>ZGFT</v>
          </cell>
          <cell r="G949" t="str">
            <v>OCS  96904</v>
          </cell>
          <cell r="H949">
            <v>0</v>
          </cell>
          <cell r="I949">
            <v>1000</v>
          </cell>
          <cell r="J949">
            <v>205738.4</v>
          </cell>
          <cell r="K949">
            <v>194670.02</v>
          </cell>
          <cell r="L949">
            <v>195214.99</v>
          </cell>
          <cell r="M949">
            <v>0</v>
          </cell>
          <cell r="N949">
            <v>61102.29</v>
          </cell>
          <cell r="O949">
            <v>313</v>
          </cell>
          <cell r="P949" t="str">
            <v/>
          </cell>
          <cell r="Q949" t="str">
            <v>96904</v>
          </cell>
          <cell r="R949" t="str">
            <v/>
          </cell>
          <cell r="S949" t="str">
            <v/>
          </cell>
          <cell r="T949" t="str">
            <v/>
          </cell>
          <cell r="U949" t="str">
            <v>7920</v>
          </cell>
          <cell r="V949" t="str">
            <v>ZGFT</v>
          </cell>
          <cell r="W949">
            <v>45748</v>
          </cell>
          <cell r="X949">
            <v>0.11</v>
          </cell>
          <cell r="Y949">
            <v>216.68863890000003</v>
          </cell>
        </row>
        <row r="950">
          <cell r="A950" t="str">
            <v>96904-000530A000</v>
          </cell>
          <cell r="B950" t="str">
            <v>FG,GSRB1610-2_NA,Packing ASSY FCC (EP</v>
          </cell>
          <cell r="C950" t="str">
            <v>429B</v>
          </cell>
          <cell r="D950" t="str">
            <v>N10</v>
          </cell>
          <cell r="E950" t="str">
            <v/>
          </cell>
          <cell r="F950" t="str">
            <v>ZGFT</v>
          </cell>
          <cell r="G950" t="str">
            <v>OCS  96904</v>
          </cell>
          <cell r="H950">
            <v>0</v>
          </cell>
          <cell r="I950">
            <v>1000</v>
          </cell>
          <cell r="J950">
            <v>205429.24</v>
          </cell>
          <cell r="K950">
            <v>196614.73</v>
          </cell>
          <cell r="L950">
            <v>197946.5</v>
          </cell>
          <cell r="M950">
            <v>0</v>
          </cell>
          <cell r="N950">
            <v>0</v>
          </cell>
          <cell r="O950">
            <v>0</v>
          </cell>
          <cell r="P950" t="str">
            <v/>
          </cell>
          <cell r="Q950" t="str">
            <v>96904</v>
          </cell>
          <cell r="R950" t="str">
            <v/>
          </cell>
          <cell r="S950" t="str">
            <v/>
          </cell>
          <cell r="T950" t="str">
            <v/>
          </cell>
          <cell r="U950" t="str">
            <v>7920</v>
          </cell>
          <cell r="V950" t="str">
            <v>ZGFT</v>
          </cell>
          <cell r="W950">
            <v>45748</v>
          </cell>
          <cell r="X950">
            <v>0.11</v>
          </cell>
          <cell r="Y950">
            <v>219.72061500000001</v>
          </cell>
        </row>
        <row r="951">
          <cell r="A951" t="str">
            <v>96904-000540A000</v>
          </cell>
          <cell r="B951" t="str">
            <v>FG,GSRB1610-2_NA,Packing ASSY EU (EP</v>
          </cell>
          <cell r="C951" t="str">
            <v>429A</v>
          </cell>
          <cell r="D951" t="str">
            <v>N10</v>
          </cell>
          <cell r="E951" t="str">
            <v/>
          </cell>
          <cell r="F951" t="str">
            <v>ZGFT</v>
          </cell>
          <cell r="G951" t="str">
            <v>OCS  96904</v>
          </cell>
          <cell r="H951">
            <v>0</v>
          </cell>
          <cell r="I951">
            <v>1000</v>
          </cell>
          <cell r="J951">
            <v>200284.36</v>
          </cell>
          <cell r="K951">
            <v>194705.02</v>
          </cell>
          <cell r="L951">
            <v>195249.99</v>
          </cell>
          <cell r="M951">
            <v>0</v>
          </cell>
          <cell r="N951">
            <v>0</v>
          </cell>
          <cell r="O951">
            <v>0</v>
          </cell>
          <cell r="P951" t="str">
            <v/>
          </cell>
          <cell r="Q951" t="str">
            <v>96904</v>
          </cell>
          <cell r="R951" t="str">
            <v/>
          </cell>
          <cell r="S951" t="str">
            <v/>
          </cell>
          <cell r="T951" t="str">
            <v/>
          </cell>
          <cell r="U951" t="str">
            <v>7920</v>
          </cell>
          <cell r="V951" t="str">
            <v>ZGFT</v>
          </cell>
          <cell r="W951">
            <v>45748</v>
          </cell>
          <cell r="X951">
            <v>0.11</v>
          </cell>
          <cell r="Y951">
            <v>216.72748890000003</v>
          </cell>
        </row>
        <row r="952">
          <cell r="A952" t="str">
            <v>96904-000540A000</v>
          </cell>
          <cell r="B952" t="str">
            <v>FG,GSRB1610-2_NA,Packing ASSY EU (EP</v>
          </cell>
          <cell r="C952" t="str">
            <v>429B</v>
          </cell>
          <cell r="D952" t="str">
            <v>N10</v>
          </cell>
          <cell r="E952" t="str">
            <v/>
          </cell>
          <cell r="F952" t="str">
            <v>ZGFT</v>
          </cell>
          <cell r="G952" t="str">
            <v>OCS  96904</v>
          </cell>
          <cell r="H952">
            <v>0</v>
          </cell>
          <cell r="I952">
            <v>1000</v>
          </cell>
          <cell r="J952">
            <v>0</v>
          </cell>
          <cell r="K952">
            <v>196650.88</v>
          </cell>
          <cell r="L952">
            <v>197982.65</v>
          </cell>
          <cell r="M952">
            <v>0</v>
          </cell>
          <cell r="N952">
            <v>0</v>
          </cell>
          <cell r="O952">
            <v>0</v>
          </cell>
          <cell r="P952" t="str">
            <v/>
          </cell>
          <cell r="Q952" t="str">
            <v>96904</v>
          </cell>
          <cell r="R952" t="str">
            <v/>
          </cell>
          <cell r="S952" t="str">
            <v/>
          </cell>
          <cell r="T952" t="str">
            <v/>
          </cell>
          <cell r="U952" t="str">
            <v>7920</v>
          </cell>
          <cell r="V952" t="str">
            <v>ZGFT</v>
          </cell>
          <cell r="W952">
            <v>45748</v>
          </cell>
          <cell r="X952">
            <v>0.11</v>
          </cell>
          <cell r="Y952">
            <v>219.76074150000002</v>
          </cell>
        </row>
        <row r="953">
          <cell r="A953" t="str">
            <v>96904-000550A000</v>
          </cell>
          <cell r="B953" t="str">
            <v>FG,GSRB1610-2_NA,Packing ASSY U (EP-S16)</v>
          </cell>
          <cell r="C953" t="str">
            <v>429A</v>
          </cell>
          <cell r="D953" t="str">
            <v>N10</v>
          </cell>
          <cell r="E953" t="str">
            <v/>
          </cell>
          <cell r="F953" t="str">
            <v>ZGFT</v>
          </cell>
          <cell r="G953" t="str">
            <v>OCS  96904</v>
          </cell>
          <cell r="H953">
            <v>0</v>
          </cell>
          <cell r="I953">
            <v>1000</v>
          </cell>
          <cell r="J953">
            <v>0</v>
          </cell>
          <cell r="K953">
            <v>193186.99</v>
          </cell>
          <cell r="L953">
            <v>193731.96</v>
          </cell>
          <cell r="M953">
            <v>0</v>
          </cell>
          <cell r="N953">
            <v>0</v>
          </cell>
          <cell r="O953">
            <v>0</v>
          </cell>
          <cell r="P953" t="str">
            <v/>
          </cell>
          <cell r="Q953" t="str">
            <v>96904</v>
          </cell>
          <cell r="R953" t="str">
            <v/>
          </cell>
          <cell r="S953" t="str">
            <v/>
          </cell>
          <cell r="T953" t="str">
            <v/>
          </cell>
          <cell r="U953" t="str">
            <v>7920</v>
          </cell>
          <cell r="V953" t="str">
            <v>ZGFT</v>
          </cell>
          <cell r="W953">
            <v>45748</v>
          </cell>
          <cell r="X953">
            <v>0.11</v>
          </cell>
          <cell r="Y953">
            <v>215.04247560000002</v>
          </cell>
        </row>
        <row r="954">
          <cell r="A954" t="str">
            <v>96904-000560A000</v>
          </cell>
          <cell r="B954" t="str">
            <v>FG,GSRB1610-2_NA,Packing ASSY AR (EP</v>
          </cell>
          <cell r="C954" t="str">
            <v>429A</v>
          </cell>
          <cell r="D954" t="str">
            <v>N10</v>
          </cell>
          <cell r="E954" t="str">
            <v/>
          </cell>
          <cell r="F954" t="str">
            <v>ZGFT</v>
          </cell>
          <cell r="G954" t="str">
            <v>OCS  96904</v>
          </cell>
          <cell r="H954">
            <v>0</v>
          </cell>
          <cell r="I954">
            <v>1000</v>
          </cell>
          <cell r="J954">
            <v>0</v>
          </cell>
          <cell r="K954">
            <v>194710.52</v>
          </cell>
          <cell r="L954">
            <v>195255.49</v>
          </cell>
          <cell r="M954">
            <v>0</v>
          </cell>
          <cell r="N954">
            <v>0</v>
          </cell>
          <cell r="O954">
            <v>0</v>
          </cell>
          <cell r="P954" t="str">
            <v/>
          </cell>
          <cell r="Q954" t="str">
            <v>96904</v>
          </cell>
          <cell r="R954" t="str">
            <v/>
          </cell>
          <cell r="S954" t="str">
            <v/>
          </cell>
          <cell r="T954" t="str">
            <v/>
          </cell>
          <cell r="U954" t="str">
            <v>7920</v>
          </cell>
          <cell r="V954" t="str">
            <v>ZGFT</v>
          </cell>
          <cell r="W954">
            <v>45748</v>
          </cell>
          <cell r="X954">
            <v>0.11</v>
          </cell>
          <cell r="Y954">
            <v>216.73359389999999</v>
          </cell>
        </row>
        <row r="955">
          <cell r="A955" t="str">
            <v>96904-000560A000</v>
          </cell>
          <cell r="B955" t="str">
            <v>FG,GSRB1610-2_NA,Packing ASSY AR (EP</v>
          </cell>
          <cell r="C955" t="str">
            <v>429B</v>
          </cell>
          <cell r="D955" t="str">
            <v>N10</v>
          </cell>
          <cell r="E955" t="str">
            <v/>
          </cell>
          <cell r="F955" t="str">
            <v>ZGFT</v>
          </cell>
          <cell r="G955" t="str">
            <v>OCS  96904</v>
          </cell>
          <cell r="H955">
            <v>0</v>
          </cell>
          <cell r="I955">
            <v>1000</v>
          </cell>
          <cell r="J955">
            <v>0</v>
          </cell>
          <cell r="K955">
            <v>194736.79</v>
          </cell>
          <cell r="L955">
            <v>195303.91</v>
          </cell>
          <cell r="M955">
            <v>0</v>
          </cell>
          <cell r="N955">
            <v>0</v>
          </cell>
          <cell r="O955">
            <v>0</v>
          </cell>
          <cell r="P955" t="str">
            <v/>
          </cell>
          <cell r="Q955" t="str">
            <v>96904</v>
          </cell>
          <cell r="R955" t="str">
            <v/>
          </cell>
          <cell r="S955" t="str">
            <v/>
          </cell>
          <cell r="T955" t="str">
            <v/>
          </cell>
          <cell r="U955" t="str">
            <v>7920</v>
          </cell>
          <cell r="V955" t="str">
            <v>ZGFT</v>
          </cell>
          <cell r="W955">
            <v>45748</v>
          </cell>
          <cell r="X955">
            <v>0.11</v>
          </cell>
          <cell r="Y955">
            <v>216.78734010000002</v>
          </cell>
        </row>
        <row r="956">
          <cell r="A956" t="str">
            <v>96904-000570A000</v>
          </cell>
          <cell r="B956" t="str">
            <v>FG,GSUBUSW-24-POE_NA,BCM59011B old U</v>
          </cell>
          <cell r="C956" t="str">
            <v>429A</v>
          </cell>
          <cell r="D956" t="str">
            <v>N10</v>
          </cell>
          <cell r="E956" t="str">
            <v/>
          </cell>
          <cell r="F956" t="str">
            <v>ZGFT</v>
          </cell>
          <cell r="G956" t="str">
            <v>OCS  96904</v>
          </cell>
          <cell r="H956">
            <v>0</v>
          </cell>
          <cell r="I956">
            <v>1000</v>
          </cell>
          <cell r="J956">
            <v>112850</v>
          </cell>
          <cell r="K956">
            <v>108654.87</v>
          </cell>
          <cell r="L956">
            <v>109377.43</v>
          </cell>
          <cell r="M956">
            <v>0</v>
          </cell>
          <cell r="N956">
            <v>0</v>
          </cell>
          <cell r="O956">
            <v>0</v>
          </cell>
          <cell r="P956" t="str">
            <v/>
          </cell>
          <cell r="Q956" t="str">
            <v>96904</v>
          </cell>
          <cell r="R956" t="str">
            <v/>
          </cell>
          <cell r="S956" t="str">
            <v/>
          </cell>
          <cell r="T956" t="str">
            <v/>
          </cell>
          <cell r="U956" t="str">
            <v>7920</v>
          </cell>
          <cell r="V956" t="str">
            <v>ZGFT</v>
          </cell>
          <cell r="W956">
            <v>45748</v>
          </cell>
          <cell r="X956">
            <v>0.11</v>
          </cell>
          <cell r="Y956">
            <v>121.40894729999999</v>
          </cell>
        </row>
        <row r="957">
          <cell r="A957" t="str">
            <v>96904-000570A000</v>
          </cell>
          <cell r="B957" t="str">
            <v>FG,GSUBUSW-24-POE_NA,BCM59011B old U</v>
          </cell>
          <cell r="C957" t="str">
            <v>429B</v>
          </cell>
          <cell r="D957" t="str">
            <v>N10</v>
          </cell>
          <cell r="E957" t="str">
            <v/>
          </cell>
          <cell r="F957" t="str">
            <v>ZGFT</v>
          </cell>
          <cell r="G957" t="str">
            <v>OCS  96904</v>
          </cell>
          <cell r="H957">
            <v>0</v>
          </cell>
          <cell r="I957">
            <v>1000</v>
          </cell>
          <cell r="J957">
            <v>114264</v>
          </cell>
          <cell r="K957">
            <v>110120.65</v>
          </cell>
          <cell r="L957">
            <v>110046.9</v>
          </cell>
          <cell r="M957">
            <v>0</v>
          </cell>
          <cell r="N957">
            <v>0</v>
          </cell>
          <cell r="O957">
            <v>0</v>
          </cell>
          <cell r="P957" t="str">
            <v/>
          </cell>
          <cell r="Q957" t="str">
            <v>96904</v>
          </cell>
          <cell r="R957" t="str">
            <v/>
          </cell>
          <cell r="S957" t="str">
            <v/>
          </cell>
          <cell r="T957" t="str">
            <v/>
          </cell>
          <cell r="U957" t="str">
            <v>7920</v>
          </cell>
          <cell r="V957" t="str">
            <v>ZGFT</v>
          </cell>
          <cell r="W957">
            <v>45748</v>
          </cell>
          <cell r="X957">
            <v>0.11</v>
          </cell>
          <cell r="Y957">
            <v>122.15205900000001</v>
          </cell>
        </row>
        <row r="958">
          <cell r="A958" t="str">
            <v>96905-000010A000</v>
          </cell>
          <cell r="B958" t="str">
            <v>FG,ST-ALTA-Switch- 24 PoE_NA,Packing</v>
          </cell>
          <cell r="C958" t="str">
            <v>429A</v>
          </cell>
          <cell r="D958" t="str">
            <v>N05</v>
          </cell>
          <cell r="E958" t="str">
            <v/>
          </cell>
          <cell r="F958" t="str">
            <v>ZGFT</v>
          </cell>
          <cell r="G958" t="str">
            <v>OCS  96905</v>
          </cell>
          <cell r="H958">
            <v>0</v>
          </cell>
          <cell r="I958">
            <v>1000</v>
          </cell>
          <cell r="J958">
            <v>162711.87</v>
          </cell>
          <cell r="K958">
            <v>156734.87</v>
          </cell>
          <cell r="L958">
            <v>152155.91</v>
          </cell>
          <cell r="M958">
            <v>0</v>
          </cell>
          <cell r="N958">
            <v>20388.89</v>
          </cell>
          <cell r="O958">
            <v>134</v>
          </cell>
          <cell r="P958" t="str">
            <v/>
          </cell>
          <cell r="Q958" t="str">
            <v>96905</v>
          </cell>
          <cell r="R958" t="str">
            <v/>
          </cell>
          <cell r="S958" t="str">
            <v/>
          </cell>
          <cell r="T958" t="str">
            <v/>
          </cell>
          <cell r="U958" t="str">
            <v>7920</v>
          </cell>
          <cell r="V958" t="str">
            <v>ZGFT</v>
          </cell>
          <cell r="W958">
            <v>45748</v>
          </cell>
          <cell r="X958">
            <v>0.11</v>
          </cell>
          <cell r="Y958">
            <v>168.89306010000001</v>
          </cell>
        </row>
        <row r="959">
          <cell r="A959" t="str">
            <v>96905-000010A000</v>
          </cell>
          <cell r="B959" t="str">
            <v>FG,ST-ALTA-Switch- 24 PoE_NA,Packing</v>
          </cell>
          <cell r="C959" t="str">
            <v>429B</v>
          </cell>
          <cell r="D959" t="str">
            <v>N05</v>
          </cell>
          <cell r="E959" t="str">
            <v/>
          </cell>
          <cell r="F959" t="str">
            <v>ZGFT</v>
          </cell>
          <cell r="G959" t="str">
            <v>OCS  96905</v>
          </cell>
          <cell r="H959">
            <v>0</v>
          </cell>
          <cell r="I959">
            <v>1000</v>
          </cell>
          <cell r="J959">
            <v>162711.79</v>
          </cell>
          <cell r="K959">
            <v>158911.43</v>
          </cell>
          <cell r="L959">
            <v>157433.56</v>
          </cell>
          <cell r="M959">
            <v>0</v>
          </cell>
          <cell r="N959">
            <v>0</v>
          </cell>
          <cell r="O959">
            <v>0</v>
          </cell>
          <cell r="P959" t="str">
            <v/>
          </cell>
          <cell r="Q959" t="str">
            <v>96905</v>
          </cell>
          <cell r="R959" t="str">
            <v/>
          </cell>
          <cell r="S959" t="str">
            <v/>
          </cell>
          <cell r="T959" t="str">
            <v/>
          </cell>
          <cell r="U959" t="str">
            <v>7920</v>
          </cell>
          <cell r="V959" t="str">
            <v>ZGFT</v>
          </cell>
          <cell r="W959">
            <v>45748</v>
          </cell>
          <cell r="X959">
            <v>0.11</v>
          </cell>
          <cell r="Y959">
            <v>174.75125160000002</v>
          </cell>
        </row>
        <row r="960">
          <cell r="A960" t="str">
            <v>96905-000020A000</v>
          </cell>
          <cell r="B960" t="str">
            <v>FG,ST-ALTA-Switch- 24 PoE_NA,PCBA</v>
          </cell>
          <cell r="C960" t="str">
            <v>429A</v>
          </cell>
          <cell r="D960" t="str">
            <v>N14</v>
          </cell>
          <cell r="E960" t="str">
            <v/>
          </cell>
          <cell r="F960" t="str">
            <v>ZGFT</v>
          </cell>
          <cell r="G960" t="str">
            <v>OCS  96905</v>
          </cell>
          <cell r="H960">
            <v>0</v>
          </cell>
          <cell r="I960">
            <v>1000</v>
          </cell>
          <cell r="J960">
            <v>103368.18</v>
          </cell>
          <cell r="K960">
            <v>103368.29</v>
          </cell>
          <cell r="L960">
            <v>103368.29</v>
          </cell>
          <cell r="M960">
            <v>0</v>
          </cell>
          <cell r="N960">
            <v>0</v>
          </cell>
          <cell r="O960">
            <v>0</v>
          </cell>
          <cell r="P960" t="str">
            <v/>
          </cell>
          <cell r="Q960" t="str">
            <v>96905</v>
          </cell>
          <cell r="R960" t="str">
            <v/>
          </cell>
          <cell r="S960" t="str">
            <v/>
          </cell>
          <cell r="T960" t="str">
            <v/>
          </cell>
          <cell r="U960" t="str">
            <v>7920</v>
          </cell>
          <cell r="V960" t="str">
            <v>ZGFT</v>
          </cell>
          <cell r="W960">
            <v>45748</v>
          </cell>
          <cell r="X960">
            <v>0.11</v>
          </cell>
          <cell r="Y960">
            <v>114.7388019</v>
          </cell>
        </row>
        <row r="961">
          <cell r="A961" t="str">
            <v>96905-000020A000</v>
          </cell>
          <cell r="B961" t="str">
            <v>FG,ST-ALTA-Switch- 24 PoE_NA,PCBA</v>
          </cell>
          <cell r="C961" t="str">
            <v>429B</v>
          </cell>
          <cell r="D961" t="str">
            <v>N14</v>
          </cell>
          <cell r="E961" t="str">
            <v/>
          </cell>
          <cell r="F961" t="str">
            <v>ZGFT</v>
          </cell>
          <cell r="G961" t="str">
            <v>OCS  96905</v>
          </cell>
          <cell r="H961">
            <v>0</v>
          </cell>
          <cell r="I961">
            <v>1000</v>
          </cell>
          <cell r="J961">
            <v>103368.18</v>
          </cell>
          <cell r="K961">
            <v>103368.29</v>
          </cell>
          <cell r="L961">
            <v>103368.29</v>
          </cell>
          <cell r="M961">
            <v>0</v>
          </cell>
          <cell r="N961">
            <v>0</v>
          </cell>
          <cell r="O961">
            <v>0</v>
          </cell>
          <cell r="P961" t="str">
            <v/>
          </cell>
          <cell r="Q961" t="str">
            <v>96905</v>
          </cell>
          <cell r="R961" t="str">
            <v/>
          </cell>
          <cell r="S961" t="str">
            <v/>
          </cell>
          <cell r="T961" t="str">
            <v/>
          </cell>
          <cell r="U961" t="str">
            <v>7920</v>
          </cell>
          <cell r="V961" t="str">
            <v>ZGFT</v>
          </cell>
          <cell r="W961">
            <v>45748</v>
          </cell>
          <cell r="X961">
            <v>0.11</v>
          </cell>
          <cell r="Y961">
            <v>114.7388019</v>
          </cell>
        </row>
        <row r="962">
          <cell r="A962" t="str">
            <v>96905-000030A000</v>
          </cell>
          <cell r="B962" t="str">
            <v>FG,ST-ALTA-Switch- 24 PoE_NA,Packing</v>
          </cell>
          <cell r="C962" t="str">
            <v>429A</v>
          </cell>
          <cell r="D962" t="str">
            <v>N05</v>
          </cell>
          <cell r="E962" t="str">
            <v/>
          </cell>
          <cell r="F962" t="str">
            <v>ZGFT</v>
          </cell>
          <cell r="G962" t="str">
            <v>OCS  96905</v>
          </cell>
          <cell r="H962">
            <v>0</v>
          </cell>
          <cell r="I962">
            <v>1000</v>
          </cell>
          <cell r="J962">
            <v>175290</v>
          </cell>
          <cell r="K962">
            <v>178136.03</v>
          </cell>
          <cell r="L962">
            <v>177118.58</v>
          </cell>
          <cell r="M962">
            <v>0</v>
          </cell>
          <cell r="N962">
            <v>0</v>
          </cell>
          <cell r="O962">
            <v>0</v>
          </cell>
          <cell r="P962" t="str">
            <v/>
          </cell>
          <cell r="Q962" t="str">
            <v>96905</v>
          </cell>
          <cell r="R962" t="str">
            <v/>
          </cell>
          <cell r="S962" t="str">
            <v/>
          </cell>
          <cell r="T962" t="str">
            <v/>
          </cell>
          <cell r="U962" t="str">
            <v>7920</v>
          </cell>
          <cell r="V962" t="str">
            <v>ZGFT</v>
          </cell>
          <cell r="W962">
            <v>45748</v>
          </cell>
          <cell r="X962">
            <v>0.11</v>
          </cell>
          <cell r="Y962">
            <v>196.6016238</v>
          </cell>
        </row>
        <row r="963">
          <cell r="A963" t="str">
            <v>96905-000030A000</v>
          </cell>
          <cell r="B963" t="str">
            <v>FG,ST-ALTA-Switch- 24 PoE_NA,Packing</v>
          </cell>
          <cell r="C963" t="str">
            <v>429B</v>
          </cell>
          <cell r="D963" t="str">
            <v>N14</v>
          </cell>
          <cell r="E963" t="str">
            <v/>
          </cell>
          <cell r="F963" t="str">
            <v>ZGFT</v>
          </cell>
          <cell r="G963" t="str">
            <v>OCS  96905</v>
          </cell>
          <cell r="H963">
            <v>0</v>
          </cell>
          <cell r="I963">
            <v>1000</v>
          </cell>
          <cell r="J963">
            <v>175290</v>
          </cell>
          <cell r="K963">
            <v>178146.8</v>
          </cell>
          <cell r="L963">
            <v>177129.35</v>
          </cell>
          <cell r="M963">
            <v>0</v>
          </cell>
          <cell r="N963">
            <v>0</v>
          </cell>
          <cell r="O963">
            <v>0</v>
          </cell>
          <cell r="P963" t="str">
            <v/>
          </cell>
          <cell r="Q963" t="str">
            <v>96905</v>
          </cell>
          <cell r="R963" t="str">
            <v/>
          </cell>
          <cell r="S963" t="str">
            <v/>
          </cell>
          <cell r="T963" t="str">
            <v/>
          </cell>
          <cell r="U963" t="str">
            <v>7920</v>
          </cell>
          <cell r="V963" t="str">
            <v>ZGFT</v>
          </cell>
          <cell r="W963">
            <v>45748</v>
          </cell>
          <cell r="X963">
            <v>0.11</v>
          </cell>
          <cell r="Y963">
            <v>196.61357850000005</v>
          </cell>
        </row>
        <row r="964">
          <cell r="A964" t="str">
            <v>96905-000040A000</v>
          </cell>
          <cell r="B964" t="str">
            <v>FG,AL-OS2360-P12M_NA,Packing ASSY,LOVN</v>
          </cell>
          <cell r="C964" t="str">
            <v>429A</v>
          </cell>
          <cell r="D964" t="str">
            <v>N05</v>
          </cell>
          <cell r="E964" t="str">
            <v/>
          </cell>
          <cell r="F964" t="str">
            <v>ZGFT</v>
          </cell>
          <cell r="G964" t="str">
            <v>OCS  96905</v>
          </cell>
          <cell r="H964">
            <v>0</v>
          </cell>
          <cell r="I964">
            <v>1000</v>
          </cell>
          <cell r="J964">
            <v>0</v>
          </cell>
          <cell r="K964">
            <v>374991.73</v>
          </cell>
          <cell r="L964">
            <v>370223.14</v>
          </cell>
          <cell r="M964">
            <v>0</v>
          </cell>
          <cell r="N964">
            <v>0</v>
          </cell>
          <cell r="O964">
            <v>0</v>
          </cell>
          <cell r="P964" t="str">
            <v/>
          </cell>
          <cell r="Q964" t="str">
            <v>96905</v>
          </cell>
          <cell r="R964" t="str">
            <v/>
          </cell>
          <cell r="S964" t="str">
            <v/>
          </cell>
          <cell r="T964" t="str">
            <v/>
          </cell>
          <cell r="U964" t="str">
            <v>7920</v>
          </cell>
          <cell r="V964" t="str">
            <v>ZGFT</v>
          </cell>
          <cell r="W964">
            <v>45748</v>
          </cell>
          <cell r="X964">
            <v>0.11</v>
          </cell>
          <cell r="Y964">
            <v>410.94768540000001</v>
          </cell>
        </row>
        <row r="965">
          <cell r="A965" t="str">
            <v>96905-000050A000</v>
          </cell>
          <cell r="B965" t="str">
            <v>FG,AL-OS2360-P12M_NA,Packing ASSY,LOVN</v>
          </cell>
          <cell r="C965" t="str">
            <v>429A</v>
          </cell>
          <cell r="D965" t="str">
            <v>N05</v>
          </cell>
          <cell r="E965" t="str">
            <v/>
          </cell>
          <cell r="F965" t="str">
            <v>ZGFT</v>
          </cell>
          <cell r="G965" t="str">
            <v>OCS  96905</v>
          </cell>
          <cell r="H965">
            <v>0</v>
          </cell>
          <cell r="I965">
            <v>1000</v>
          </cell>
          <cell r="J965">
            <v>309004.28999999998</v>
          </cell>
          <cell r="K965">
            <v>323300.13</v>
          </cell>
          <cell r="L965">
            <v>317602.67</v>
          </cell>
          <cell r="M965">
            <v>0</v>
          </cell>
          <cell r="N965">
            <v>0</v>
          </cell>
          <cell r="O965">
            <v>0</v>
          </cell>
          <cell r="P965" t="str">
            <v/>
          </cell>
          <cell r="Q965" t="str">
            <v>96905</v>
          </cell>
          <cell r="R965" t="str">
            <v/>
          </cell>
          <cell r="S965" t="str">
            <v/>
          </cell>
          <cell r="T965" t="str">
            <v/>
          </cell>
          <cell r="U965" t="str">
            <v>7920</v>
          </cell>
          <cell r="V965" t="str">
            <v>ZGFT</v>
          </cell>
          <cell r="W965">
            <v>45748</v>
          </cell>
          <cell r="X965">
            <v>0.11</v>
          </cell>
          <cell r="Y965">
            <v>352.53896370000001</v>
          </cell>
        </row>
        <row r="966">
          <cell r="A966" t="str">
            <v>96906-000010A000</v>
          </cell>
          <cell r="B966" t="str">
            <v>FG,GSUBUSW-Flex-Mini_NA,EU Packing</v>
          </cell>
          <cell r="C966" t="str">
            <v>429A</v>
          </cell>
          <cell r="D966" t="str">
            <v>N10</v>
          </cell>
          <cell r="E966" t="str">
            <v/>
          </cell>
          <cell r="F966" t="str">
            <v>ZGFT</v>
          </cell>
          <cell r="G966" t="str">
            <v>OCS  96906</v>
          </cell>
          <cell r="H966">
            <v>0</v>
          </cell>
          <cell r="I966">
            <v>1000</v>
          </cell>
          <cell r="J966">
            <v>15377.67</v>
          </cell>
          <cell r="K966">
            <v>14483.08</v>
          </cell>
          <cell r="L966">
            <v>14683.4</v>
          </cell>
          <cell r="M966">
            <v>0</v>
          </cell>
          <cell r="N966">
            <v>0</v>
          </cell>
          <cell r="O966">
            <v>0</v>
          </cell>
          <cell r="P966" t="str">
            <v/>
          </cell>
          <cell r="Q966" t="str">
            <v>96906</v>
          </cell>
          <cell r="R966" t="str">
            <v/>
          </cell>
          <cell r="S966" t="str">
            <v/>
          </cell>
          <cell r="T966" t="str">
            <v/>
          </cell>
          <cell r="U966" t="str">
            <v>7920</v>
          </cell>
          <cell r="V966" t="str">
            <v>ZGFT</v>
          </cell>
          <cell r="W966">
            <v>45748</v>
          </cell>
          <cell r="X966">
            <v>0.11</v>
          </cell>
          <cell r="Y966">
            <v>16.298573999999999</v>
          </cell>
        </row>
        <row r="967">
          <cell r="A967" t="str">
            <v>96906-000010A000</v>
          </cell>
          <cell r="B967" t="str">
            <v>FG,GSUBUSW-Flex-Mini_NA,EU Packing</v>
          </cell>
          <cell r="C967" t="str">
            <v>429B</v>
          </cell>
          <cell r="D967" t="str">
            <v>N10</v>
          </cell>
          <cell r="E967" t="str">
            <v/>
          </cell>
          <cell r="F967" t="str">
            <v>ZGFT</v>
          </cell>
          <cell r="G967" t="str">
            <v>OCS  96906</v>
          </cell>
          <cell r="H967">
            <v>0</v>
          </cell>
          <cell r="I967">
            <v>1000</v>
          </cell>
          <cell r="J967">
            <v>15377.67</v>
          </cell>
          <cell r="K967">
            <v>14704.37</v>
          </cell>
          <cell r="L967">
            <v>14905.67</v>
          </cell>
          <cell r="M967">
            <v>0</v>
          </cell>
          <cell r="N967">
            <v>0</v>
          </cell>
          <cell r="O967">
            <v>0</v>
          </cell>
          <cell r="P967" t="str">
            <v/>
          </cell>
          <cell r="Q967" t="str">
            <v>96906</v>
          </cell>
          <cell r="R967" t="str">
            <v/>
          </cell>
          <cell r="S967" t="str">
            <v/>
          </cell>
          <cell r="T967" t="str">
            <v/>
          </cell>
          <cell r="U967" t="str">
            <v>7920</v>
          </cell>
          <cell r="V967" t="str">
            <v>ZGFT</v>
          </cell>
          <cell r="W967">
            <v>45748</v>
          </cell>
          <cell r="X967">
            <v>0.11</v>
          </cell>
          <cell r="Y967">
            <v>16.545293700000002</v>
          </cell>
        </row>
        <row r="968">
          <cell r="A968" t="str">
            <v>96906-000020A000</v>
          </cell>
          <cell r="B968" t="str">
            <v>FG,GSUBUSW-Flex-Mini_NA,BR Packing</v>
          </cell>
          <cell r="C968" t="str">
            <v>429A</v>
          </cell>
          <cell r="D968" t="str">
            <v>N10</v>
          </cell>
          <cell r="E968" t="str">
            <v/>
          </cell>
          <cell r="F968" t="str">
            <v>ZGFT</v>
          </cell>
          <cell r="G968" t="str">
            <v>OCS  96906</v>
          </cell>
          <cell r="H968">
            <v>0</v>
          </cell>
          <cell r="I968">
            <v>1000</v>
          </cell>
          <cell r="J968">
            <v>16713.669999999998</v>
          </cell>
          <cell r="K968">
            <v>14379.81</v>
          </cell>
          <cell r="L968">
            <v>14576.38</v>
          </cell>
          <cell r="M968">
            <v>0</v>
          </cell>
          <cell r="N968">
            <v>0</v>
          </cell>
          <cell r="O968">
            <v>0</v>
          </cell>
          <cell r="P968" t="str">
            <v/>
          </cell>
          <cell r="Q968" t="str">
            <v>96906</v>
          </cell>
          <cell r="R968" t="str">
            <v/>
          </cell>
          <cell r="S968" t="str">
            <v/>
          </cell>
          <cell r="T968" t="str">
            <v/>
          </cell>
          <cell r="U968" t="str">
            <v>7920</v>
          </cell>
          <cell r="V968" t="str">
            <v>ZGFT</v>
          </cell>
          <cell r="W968">
            <v>45748</v>
          </cell>
          <cell r="X968">
            <v>0.11</v>
          </cell>
          <cell r="Y968">
            <v>16.179781800000001</v>
          </cell>
        </row>
        <row r="969">
          <cell r="A969" t="str">
            <v>96906-000020A000</v>
          </cell>
          <cell r="B969" t="str">
            <v>FG,GSUBUSW-Flex-Mini_NA,BR Packing</v>
          </cell>
          <cell r="C969" t="str">
            <v>429B</v>
          </cell>
          <cell r="D969" t="str">
            <v>N10</v>
          </cell>
          <cell r="E969" t="str">
            <v/>
          </cell>
          <cell r="F969" t="str">
            <v>ZGFT</v>
          </cell>
          <cell r="G969" t="str">
            <v>OCS  96906</v>
          </cell>
          <cell r="H969">
            <v>0</v>
          </cell>
          <cell r="I969">
            <v>1000</v>
          </cell>
          <cell r="J969">
            <v>16713.669999999998</v>
          </cell>
          <cell r="K969">
            <v>14598.06</v>
          </cell>
          <cell r="L969">
            <v>14795.61</v>
          </cell>
          <cell r="M969">
            <v>0</v>
          </cell>
          <cell r="N969">
            <v>0</v>
          </cell>
          <cell r="O969">
            <v>0</v>
          </cell>
          <cell r="P969" t="str">
            <v/>
          </cell>
          <cell r="Q969" t="str">
            <v>96906</v>
          </cell>
          <cell r="R969" t="str">
            <v/>
          </cell>
          <cell r="S969" t="str">
            <v/>
          </cell>
          <cell r="T969" t="str">
            <v/>
          </cell>
          <cell r="U969" t="str">
            <v>7920</v>
          </cell>
          <cell r="V969" t="str">
            <v>ZGFT</v>
          </cell>
          <cell r="W969">
            <v>45748</v>
          </cell>
          <cell r="X969">
            <v>0.11</v>
          </cell>
          <cell r="Y969">
            <v>16.423127100000002</v>
          </cell>
        </row>
        <row r="970">
          <cell r="A970" t="str">
            <v>96906-000030A000</v>
          </cell>
          <cell r="B970" t="str">
            <v>FG,GSUBUSW-Flex-Mini_NA,AU</v>
          </cell>
          <cell r="C970" t="str">
            <v>429A</v>
          </cell>
          <cell r="D970" t="str">
            <v>N10</v>
          </cell>
          <cell r="E970" t="str">
            <v/>
          </cell>
          <cell r="F970" t="str">
            <v>ZGFT</v>
          </cell>
          <cell r="G970" t="str">
            <v>OCS  96906</v>
          </cell>
          <cell r="H970">
            <v>0</v>
          </cell>
          <cell r="I970">
            <v>1000</v>
          </cell>
          <cell r="J970">
            <v>15792.86</v>
          </cell>
          <cell r="K970">
            <v>14375.11</v>
          </cell>
          <cell r="L970">
            <v>14676.34</v>
          </cell>
          <cell r="M970">
            <v>0</v>
          </cell>
          <cell r="N970">
            <v>0</v>
          </cell>
          <cell r="O970">
            <v>0</v>
          </cell>
          <cell r="P970" t="str">
            <v/>
          </cell>
          <cell r="Q970" t="str">
            <v>96906</v>
          </cell>
          <cell r="R970" t="str">
            <v/>
          </cell>
          <cell r="S970" t="str">
            <v/>
          </cell>
          <cell r="T970" t="str">
            <v/>
          </cell>
          <cell r="U970" t="str">
            <v>7920</v>
          </cell>
          <cell r="V970" t="str">
            <v>ZGFT</v>
          </cell>
          <cell r="W970">
            <v>45748</v>
          </cell>
          <cell r="X970">
            <v>0.11</v>
          </cell>
          <cell r="Y970">
            <v>16.290737400000001</v>
          </cell>
        </row>
        <row r="971">
          <cell r="A971" t="str">
            <v>96906-000030A000</v>
          </cell>
          <cell r="B971" t="str">
            <v>FG,GSUBUSW-Flex-Mini_NA,AU</v>
          </cell>
          <cell r="C971" t="str">
            <v>429B</v>
          </cell>
          <cell r="D971" t="str">
            <v>N10</v>
          </cell>
          <cell r="E971" t="str">
            <v/>
          </cell>
          <cell r="F971" t="str">
            <v>ZGFT</v>
          </cell>
          <cell r="G971" t="str">
            <v>OCS  96906</v>
          </cell>
          <cell r="H971">
            <v>0</v>
          </cell>
          <cell r="I971">
            <v>1000</v>
          </cell>
          <cell r="J971">
            <v>15874.01</v>
          </cell>
          <cell r="K971">
            <v>14592.11</v>
          </cell>
          <cell r="L971">
            <v>14789.66</v>
          </cell>
          <cell r="M971">
            <v>0</v>
          </cell>
          <cell r="N971">
            <v>0</v>
          </cell>
          <cell r="O971">
            <v>0</v>
          </cell>
          <cell r="P971" t="str">
            <v/>
          </cell>
          <cell r="Q971" t="str">
            <v>96906</v>
          </cell>
          <cell r="R971" t="str">
            <v/>
          </cell>
          <cell r="S971" t="str">
            <v/>
          </cell>
          <cell r="T971" t="str">
            <v/>
          </cell>
          <cell r="U971" t="str">
            <v>7920</v>
          </cell>
          <cell r="V971" t="str">
            <v>ZGFT</v>
          </cell>
          <cell r="W971">
            <v>45748</v>
          </cell>
          <cell r="X971">
            <v>0.11</v>
          </cell>
          <cell r="Y971">
            <v>16.4165226</v>
          </cell>
        </row>
        <row r="972">
          <cell r="A972" t="str">
            <v>96906-000040A000</v>
          </cell>
          <cell r="B972" t="str">
            <v>FG,GSUBUSW-Flex-Mini_NA,AR</v>
          </cell>
          <cell r="C972" t="str">
            <v>429A</v>
          </cell>
          <cell r="D972" t="str">
            <v>N10</v>
          </cell>
          <cell r="E972" t="str">
            <v/>
          </cell>
          <cell r="F972" t="str">
            <v>ZGFT</v>
          </cell>
          <cell r="G972" t="str">
            <v>OCS  96906</v>
          </cell>
          <cell r="H972">
            <v>0</v>
          </cell>
          <cell r="I972">
            <v>1000</v>
          </cell>
          <cell r="J972">
            <v>16322.8</v>
          </cell>
          <cell r="K972">
            <v>14376.81</v>
          </cell>
          <cell r="L972">
            <v>14678.04</v>
          </cell>
          <cell r="M972">
            <v>0</v>
          </cell>
          <cell r="N972">
            <v>0</v>
          </cell>
          <cell r="O972">
            <v>0</v>
          </cell>
          <cell r="P972" t="str">
            <v/>
          </cell>
          <cell r="Q972" t="str">
            <v>96906</v>
          </cell>
          <cell r="R972" t="str">
            <v/>
          </cell>
          <cell r="S972" t="str">
            <v/>
          </cell>
          <cell r="T972" t="str">
            <v/>
          </cell>
          <cell r="U972" t="str">
            <v>7920</v>
          </cell>
          <cell r="V972" t="str">
            <v>ZGFT</v>
          </cell>
          <cell r="W972">
            <v>45748</v>
          </cell>
          <cell r="X972">
            <v>0.11</v>
          </cell>
          <cell r="Y972">
            <v>16.292624400000001</v>
          </cell>
        </row>
        <row r="973">
          <cell r="A973" t="str">
            <v>96906-000040A000</v>
          </cell>
          <cell r="B973" t="str">
            <v>FG,GSUBUSW-Flex-Mini_NA,AR</v>
          </cell>
          <cell r="C973" t="str">
            <v>429B</v>
          </cell>
          <cell r="D973" t="str">
            <v>N10</v>
          </cell>
          <cell r="E973" t="str">
            <v/>
          </cell>
          <cell r="F973" t="str">
            <v>ZGFT</v>
          </cell>
          <cell r="G973" t="str">
            <v>OCS  96906</v>
          </cell>
          <cell r="H973">
            <v>0</v>
          </cell>
          <cell r="I973">
            <v>1000</v>
          </cell>
          <cell r="J973">
            <v>18208.259999999998</v>
          </cell>
          <cell r="K973">
            <v>14595.06</v>
          </cell>
          <cell r="L973">
            <v>14792.61</v>
          </cell>
          <cell r="M973">
            <v>0</v>
          </cell>
          <cell r="N973">
            <v>0</v>
          </cell>
          <cell r="O973">
            <v>0</v>
          </cell>
          <cell r="P973" t="str">
            <v/>
          </cell>
          <cell r="Q973" t="str">
            <v>96906</v>
          </cell>
          <cell r="R973" t="str">
            <v/>
          </cell>
          <cell r="S973" t="str">
            <v/>
          </cell>
          <cell r="T973" t="str">
            <v/>
          </cell>
          <cell r="U973" t="str">
            <v>7920</v>
          </cell>
          <cell r="V973" t="str">
            <v>ZGFT</v>
          </cell>
          <cell r="W973">
            <v>45748</v>
          </cell>
          <cell r="X973">
            <v>0.11</v>
          </cell>
          <cell r="Y973">
            <v>16.4197971</v>
          </cell>
        </row>
        <row r="974">
          <cell r="A974" t="str">
            <v>96906-000060A000</v>
          </cell>
          <cell r="B974" t="str">
            <v>FG,LT-001-PoEBt_NA,Packing</v>
          </cell>
          <cell r="C974" t="str">
            <v>429A</v>
          </cell>
          <cell r="D974" t="str">
            <v>N05</v>
          </cell>
          <cell r="E974" t="str">
            <v/>
          </cell>
          <cell r="F974" t="str">
            <v>ZGFT</v>
          </cell>
          <cell r="G974" t="str">
            <v>OCS  96906</v>
          </cell>
          <cell r="H974">
            <v>0</v>
          </cell>
          <cell r="I974">
            <v>1000</v>
          </cell>
          <cell r="J974">
            <v>480730</v>
          </cell>
          <cell r="K974">
            <v>459772.26</v>
          </cell>
          <cell r="L974">
            <v>458494.07</v>
          </cell>
          <cell r="M974">
            <v>0</v>
          </cell>
          <cell r="N974">
            <v>0</v>
          </cell>
          <cell r="O974">
            <v>0</v>
          </cell>
          <cell r="P974" t="str">
            <v/>
          </cell>
          <cell r="Q974" t="str">
            <v>96906</v>
          </cell>
          <cell r="R974" t="str">
            <v/>
          </cell>
          <cell r="S974" t="str">
            <v/>
          </cell>
          <cell r="T974" t="str">
            <v/>
          </cell>
          <cell r="U974" t="str">
            <v>7920</v>
          </cell>
          <cell r="V974" t="str">
            <v>ZGFT</v>
          </cell>
          <cell r="W974">
            <v>45748</v>
          </cell>
          <cell r="X974">
            <v>0.11</v>
          </cell>
          <cell r="Y974">
            <v>508.92841770000007</v>
          </cell>
        </row>
        <row r="975">
          <cell r="A975" t="str">
            <v>96906-000060A000</v>
          </cell>
          <cell r="B975" t="str">
            <v>FG,LT-001-PoEBt_NA,Packing</v>
          </cell>
          <cell r="C975" t="str">
            <v>429B</v>
          </cell>
          <cell r="D975" t="str">
            <v>N05</v>
          </cell>
          <cell r="E975" t="str">
            <v/>
          </cell>
          <cell r="F975" t="str">
            <v>ZGFT</v>
          </cell>
          <cell r="G975" t="str">
            <v>OCS  96906</v>
          </cell>
          <cell r="H975">
            <v>0</v>
          </cell>
          <cell r="I975">
            <v>1000</v>
          </cell>
          <cell r="J975">
            <v>480730</v>
          </cell>
          <cell r="K975">
            <v>459781.38</v>
          </cell>
          <cell r="L975">
            <v>458519.19</v>
          </cell>
          <cell r="M975">
            <v>0</v>
          </cell>
          <cell r="N975">
            <v>0</v>
          </cell>
          <cell r="O975">
            <v>0</v>
          </cell>
          <cell r="P975" t="str">
            <v/>
          </cell>
          <cell r="Q975" t="str">
            <v>96906</v>
          </cell>
          <cell r="R975" t="str">
            <v/>
          </cell>
          <cell r="S975" t="str">
            <v/>
          </cell>
          <cell r="T975" t="str">
            <v/>
          </cell>
          <cell r="U975" t="str">
            <v>7920</v>
          </cell>
          <cell r="V975" t="str">
            <v>ZGFT</v>
          </cell>
          <cell r="W975">
            <v>45748</v>
          </cell>
          <cell r="X975">
            <v>0.11</v>
          </cell>
          <cell r="Y975">
            <v>508.95630090000003</v>
          </cell>
        </row>
        <row r="976">
          <cell r="A976" t="str">
            <v>96906-000140A000</v>
          </cell>
          <cell r="B976" t="str">
            <v>FG,EN5320-48T-8XE_NA,Packing ASSY</v>
          </cell>
          <cell r="C976" t="str">
            <v>429A</v>
          </cell>
          <cell r="D976" t="str">
            <v>N05</v>
          </cell>
          <cell r="E976" t="str">
            <v/>
          </cell>
          <cell r="F976" t="str">
            <v>ZGFT</v>
          </cell>
          <cell r="G976" t="str">
            <v>OCS  96906</v>
          </cell>
          <cell r="H976">
            <v>0</v>
          </cell>
          <cell r="I976">
            <v>1000</v>
          </cell>
          <cell r="J976">
            <v>383897.14</v>
          </cell>
          <cell r="K976">
            <v>384657.39</v>
          </cell>
          <cell r="L976">
            <v>386890.95</v>
          </cell>
          <cell r="M976">
            <v>0</v>
          </cell>
          <cell r="N976">
            <v>0</v>
          </cell>
          <cell r="O976">
            <v>0</v>
          </cell>
          <cell r="P976" t="str">
            <v/>
          </cell>
          <cell r="Q976" t="str">
            <v>96906</v>
          </cell>
          <cell r="R976" t="str">
            <v/>
          </cell>
          <cell r="S976" t="str">
            <v/>
          </cell>
          <cell r="T976" t="str">
            <v/>
          </cell>
          <cell r="U976" t="str">
            <v>7920</v>
          </cell>
          <cell r="V976" t="str">
            <v>ZGFT</v>
          </cell>
          <cell r="W976">
            <v>45748</v>
          </cell>
          <cell r="X976">
            <v>0.11</v>
          </cell>
          <cell r="Y976">
            <v>429.44895450000007</v>
          </cell>
        </row>
        <row r="977">
          <cell r="A977" t="str">
            <v>96906-000140A000</v>
          </cell>
          <cell r="B977" t="str">
            <v>FG,EN5320-48T-8XE_NA,Packing ASSY</v>
          </cell>
          <cell r="C977" t="str">
            <v>429B</v>
          </cell>
          <cell r="D977" t="str">
            <v>N05</v>
          </cell>
          <cell r="E977" t="str">
            <v/>
          </cell>
          <cell r="F977" t="str">
            <v>ZGFT</v>
          </cell>
          <cell r="G977" t="str">
            <v>OCS  96906</v>
          </cell>
          <cell r="H977">
            <v>0</v>
          </cell>
          <cell r="I977">
            <v>1000</v>
          </cell>
          <cell r="J977">
            <v>390590</v>
          </cell>
          <cell r="K977">
            <v>387005.34</v>
          </cell>
          <cell r="L977">
            <v>384051.15</v>
          </cell>
          <cell r="M977">
            <v>0</v>
          </cell>
          <cell r="N977">
            <v>0</v>
          </cell>
          <cell r="O977">
            <v>0</v>
          </cell>
          <cell r="P977" t="str">
            <v/>
          </cell>
          <cell r="Q977" t="str">
            <v>96906</v>
          </cell>
          <cell r="R977" t="str">
            <v/>
          </cell>
          <cell r="S977" t="str">
            <v/>
          </cell>
          <cell r="T977" t="str">
            <v/>
          </cell>
          <cell r="U977" t="str">
            <v>7920</v>
          </cell>
          <cell r="V977" t="str">
            <v>ZGFT</v>
          </cell>
          <cell r="W977">
            <v>45748</v>
          </cell>
          <cell r="X977">
            <v>0.11</v>
          </cell>
          <cell r="Y977">
            <v>426.29677650000002</v>
          </cell>
        </row>
        <row r="978">
          <cell r="A978" t="str">
            <v>96906-000160A000</v>
          </cell>
          <cell r="B978" t="str">
            <v>FG,EN5320-48P-8XE_NA,Packing ASSY,LOVN</v>
          </cell>
          <cell r="C978" t="str">
            <v>429A</v>
          </cell>
          <cell r="D978" t="str">
            <v>N05</v>
          </cell>
          <cell r="E978" t="str">
            <v/>
          </cell>
          <cell r="F978" t="str">
            <v>ZGFT</v>
          </cell>
          <cell r="G978" t="str">
            <v>OCS  96906</v>
          </cell>
          <cell r="H978">
            <v>0</v>
          </cell>
          <cell r="I978">
            <v>1000</v>
          </cell>
          <cell r="J978">
            <v>523233.33</v>
          </cell>
          <cell r="K978">
            <v>519106.79</v>
          </cell>
          <cell r="L978">
            <v>514915.96</v>
          </cell>
          <cell r="M978">
            <v>0</v>
          </cell>
          <cell r="N978">
            <v>0</v>
          </cell>
          <cell r="O978">
            <v>0</v>
          </cell>
          <cell r="P978" t="str">
            <v/>
          </cell>
          <cell r="Q978" t="str">
            <v>96906</v>
          </cell>
          <cell r="R978" t="str">
            <v/>
          </cell>
          <cell r="S978" t="str">
            <v/>
          </cell>
          <cell r="T978" t="str">
            <v/>
          </cell>
          <cell r="U978" t="str">
            <v>7920</v>
          </cell>
          <cell r="V978" t="str">
            <v>ZGFT</v>
          </cell>
          <cell r="W978">
            <v>45748</v>
          </cell>
          <cell r="X978">
            <v>0.11</v>
          </cell>
          <cell r="Y978">
            <v>571.55671560000008</v>
          </cell>
        </row>
        <row r="979">
          <cell r="A979" t="str">
            <v>96906-000160A000</v>
          </cell>
          <cell r="B979" t="str">
            <v>FG,EN5320-48P-8XE_NA,Packing ASSY,LOVN</v>
          </cell>
          <cell r="C979" t="str">
            <v>429B</v>
          </cell>
          <cell r="D979" t="str">
            <v>N05</v>
          </cell>
          <cell r="E979" t="str">
            <v/>
          </cell>
          <cell r="F979" t="str">
            <v>ZGFT</v>
          </cell>
          <cell r="G979" t="str">
            <v>OCS  96906</v>
          </cell>
          <cell r="H979">
            <v>0</v>
          </cell>
          <cell r="I979">
            <v>1000</v>
          </cell>
          <cell r="J979">
            <v>733534</v>
          </cell>
          <cell r="K979">
            <v>521398.87</v>
          </cell>
          <cell r="L979">
            <v>517584.51</v>
          </cell>
          <cell r="M979">
            <v>0</v>
          </cell>
          <cell r="N979">
            <v>0</v>
          </cell>
          <cell r="O979">
            <v>0</v>
          </cell>
          <cell r="P979" t="str">
            <v/>
          </cell>
          <cell r="Q979" t="str">
            <v>96906</v>
          </cell>
          <cell r="R979" t="str">
            <v/>
          </cell>
          <cell r="S979" t="str">
            <v/>
          </cell>
          <cell r="T979" t="str">
            <v/>
          </cell>
          <cell r="U979" t="str">
            <v>7920</v>
          </cell>
          <cell r="V979" t="str">
            <v>ZGFT</v>
          </cell>
          <cell r="W979">
            <v>45748</v>
          </cell>
          <cell r="X979">
            <v>0.11</v>
          </cell>
          <cell r="Y979">
            <v>574.51880610000012</v>
          </cell>
        </row>
        <row r="980">
          <cell r="A980" t="str">
            <v>96906-000170A000</v>
          </cell>
          <cell r="B980" t="str">
            <v>FG,ST-ALTA-Switch- 8 PoE_NA,Packing ASSY</v>
          </cell>
          <cell r="C980" t="str">
            <v>429A</v>
          </cell>
          <cell r="D980" t="str">
            <v>N05</v>
          </cell>
          <cell r="E980" t="str">
            <v/>
          </cell>
          <cell r="F980" t="str">
            <v>ZGFT</v>
          </cell>
          <cell r="G980" t="str">
            <v>OCS  96906</v>
          </cell>
          <cell r="H980">
            <v>0</v>
          </cell>
          <cell r="I980">
            <v>1000</v>
          </cell>
          <cell r="J980">
            <v>49145.41</v>
          </cell>
          <cell r="K980">
            <v>48463.94</v>
          </cell>
          <cell r="L980">
            <v>47659.02</v>
          </cell>
          <cell r="M980">
            <v>0</v>
          </cell>
          <cell r="N980">
            <v>8197.35</v>
          </cell>
          <cell r="O980">
            <v>172</v>
          </cell>
          <cell r="P980" t="str">
            <v/>
          </cell>
          <cell r="Q980" t="str">
            <v>96906</v>
          </cell>
          <cell r="R980" t="str">
            <v/>
          </cell>
          <cell r="S980" t="str">
            <v/>
          </cell>
          <cell r="T980" t="str">
            <v/>
          </cell>
          <cell r="U980" t="str">
            <v>7920</v>
          </cell>
          <cell r="V980" t="str">
            <v>ZGFT</v>
          </cell>
          <cell r="W980">
            <v>45748</v>
          </cell>
          <cell r="X980">
            <v>0.11</v>
          </cell>
          <cell r="Y980">
            <v>52.901512199999999</v>
          </cell>
        </row>
        <row r="981">
          <cell r="A981" t="str">
            <v>96906-000170A000</v>
          </cell>
          <cell r="B981" t="str">
            <v>FG,ST-ALTA-Switch- 8 PoE_NA,Packing ASSY</v>
          </cell>
          <cell r="C981" t="str">
            <v>429B</v>
          </cell>
          <cell r="D981" t="str">
            <v>N05</v>
          </cell>
          <cell r="E981" t="str">
            <v/>
          </cell>
          <cell r="F981" t="str">
            <v>ZGFT</v>
          </cell>
          <cell r="G981" t="str">
            <v>OCS  96906</v>
          </cell>
          <cell r="H981">
            <v>0</v>
          </cell>
          <cell r="I981">
            <v>1000</v>
          </cell>
          <cell r="J981">
            <v>49145.440000000002</v>
          </cell>
          <cell r="K981">
            <v>48604.34</v>
          </cell>
          <cell r="L981">
            <v>47905.42</v>
          </cell>
          <cell r="M981">
            <v>0</v>
          </cell>
          <cell r="N981">
            <v>0</v>
          </cell>
          <cell r="O981">
            <v>0</v>
          </cell>
          <cell r="P981" t="str">
            <v/>
          </cell>
          <cell r="Q981" t="str">
            <v>96906</v>
          </cell>
          <cell r="R981" t="str">
            <v/>
          </cell>
          <cell r="S981" t="str">
            <v/>
          </cell>
          <cell r="T981" t="str">
            <v/>
          </cell>
          <cell r="U981" t="str">
            <v>7920</v>
          </cell>
          <cell r="V981" t="str">
            <v>ZGFT</v>
          </cell>
          <cell r="W981">
            <v>45748</v>
          </cell>
          <cell r="X981">
            <v>0.11</v>
          </cell>
          <cell r="Y981">
            <v>53.175016200000002</v>
          </cell>
        </row>
        <row r="982">
          <cell r="A982" t="str">
            <v>96906-000180A000</v>
          </cell>
          <cell r="B982" t="str">
            <v>FG,ST-ALTA-Switch- 8 PoE_NA,Packing ASSY</v>
          </cell>
          <cell r="C982" t="str">
            <v>429A</v>
          </cell>
          <cell r="D982" t="str">
            <v>N05</v>
          </cell>
          <cell r="E982" t="str">
            <v/>
          </cell>
          <cell r="F982" t="str">
            <v>ZGFT</v>
          </cell>
          <cell r="G982" t="str">
            <v>OCS  96906</v>
          </cell>
          <cell r="H982">
            <v>0</v>
          </cell>
          <cell r="I982">
            <v>1000</v>
          </cell>
          <cell r="J982">
            <v>52777.57</v>
          </cell>
          <cell r="K982">
            <v>49553.94</v>
          </cell>
          <cell r="L982">
            <v>48749.02</v>
          </cell>
          <cell r="M982">
            <v>0</v>
          </cell>
          <cell r="N982">
            <v>8433.58</v>
          </cell>
          <cell r="O982">
            <v>173</v>
          </cell>
          <cell r="P982" t="str">
            <v/>
          </cell>
          <cell r="Q982" t="str">
            <v>96906</v>
          </cell>
          <cell r="R982" t="str">
            <v/>
          </cell>
          <cell r="S982" t="str">
            <v/>
          </cell>
          <cell r="T982" t="str">
            <v/>
          </cell>
          <cell r="U982" t="str">
            <v>7920</v>
          </cell>
          <cell r="V982" t="str">
            <v>ZGFT</v>
          </cell>
          <cell r="W982">
            <v>45748</v>
          </cell>
          <cell r="X982">
            <v>0.11</v>
          </cell>
          <cell r="Y982">
            <v>54.111412199999997</v>
          </cell>
        </row>
        <row r="983">
          <cell r="A983" t="str">
            <v>96906-000180A000</v>
          </cell>
          <cell r="B983" t="str">
            <v>FG,ST-ALTA-Switch- 8 PoE_NA,Packing ASSY</v>
          </cell>
          <cell r="C983" t="str">
            <v>429B</v>
          </cell>
          <cell r="D983" t="str">
            <v>N05</v>
          </cell>
          <cell r="E983" t="str">
            <v/>
          </cell>
          <cell r="F983" t="str">
            <v>ZGFT</v>
          </cell>
          <cell r="G983" t="str">
            <v>OCS  96906</v>
          </cell>
          <cell r="H983">
            <v>0</v>
          </cell>
          <cell r="I983">
            <v>1000</v>
          </cell>
          <cell r="J983">
            <v>52777.56</v>
          </cell>
          <cell r="K983">
            <v>49694.34</v>
          </cell>
          <cell r="L983">
            <v>48995.42</v>
          </cell>
          <cell r="M983">
            <v>0</v>
          </cell>
          <cell r="N983">
            <v>0</v>
          </cell>
          <cell r="O983">
            <v>0</v>
          </cell>
          <cell r="P983" t="str">
            <v/>
          </cell>
          <cell r="Q983" t="str">
            <v>96906</v>
          </cell>
          <cell r="R983" t="str">
            <v/>
          </cell>
          <cell r="S983" t="str">
            <v/>
          </cell>
          <cell r="T983" t="str">
            <v/>
          </cell>
          <cell r="U983" t="str">
            <v>7920</v>
          </cell>
          <cell r="V983" t="str">
            <v>ZGFT</v>
          </cell>
          <cell r="W983">
            <v>45748</v>
          </cell>
          <cell r="X983">
            <v>0.11</v>
          </cell>
          <cell r="Y983">
            <v>54.384916199999999</v>
          </cell>
        </row>
        <row r="984">
          <cell r="A984" t="str">
            <v>96906-000190A000</v>
          </cell>
          <cell r="B984" t="str">
            <v>FG,ST-ALTA-Switch- 16 PoE_NA,Packing</v>
          </cell>
          <cell r="C984" t="str">
            <v>429A</v>
          </cell>
          <cell r="D984" t="str">
            <v>N05</v>
          </cell>
          <cell r="E984" t="str">
            <v/>
          </cell>
          <cell r="F984" t="str">
            <v>ZGFT</v>
          </cell>
          <cell r="G984" t="str">
            <v>OCS  96906</v>
          </cell>
          <cell r="H984">
            <v>0</v>
          </cell>
          <cell r="I984">
            <v>1000</v>
          </cell>
          <cell r="J984">
            <v>127810.81</v>
          </cell>
          <cell r="K984">
            <v>115351.18</v>
          </cell>
          <cell r="L984">
            <v>111677.33</v>
          </cell>
          <cell r="M984">
            <v>0</v>
          </cell>
          <cell r="N984">
            <v>9604.25</v>
          </cell>
          <cell r="O984">
            <v>86</v>
          </cell>
          <cell r="P984" t="str">
            <v/>
          </cell>
          <cell r="Q984" t="str">
            <v>96906</v>
          </cell>
          <cell r="R984" t="str">
            <v/>
          </cell>
          <cell r="S984" t="str">
            <v/>
          </cell>
          <cell r="T984" t="str">
            <v/>
          </cell>
          <cell r="U984" t="str">
            <v>7920</v>
          </cell>
          <cell r="V984" t="str">
            <v>ZGFT</v>
          </cell>
          <cell r="W984">
            <v>45748</v>
          </cell>
          <cell r="X984">
            <v>0.11</v>
          </cell>
          <cell r="Y984">
            <v>123.9618363</v>
          </cell>
        </row>
        <row r="985">
          <cell r="A985" t="str">
            <v>96906-000190A000</v>
          </cell>
          <cell r="B985" t="str">
            <v>FG,ST-ALTA-Switch- 16 PoE_NA,Packing</v>
          </cell>
          <cell r="C985" t="str">
            <v>429B</v>
          </cell>
          <cell r="D985" t="str">
            <v>N05</v>
          </cell>
          <cell r="E985" t="str">
            <v/>
          </cell>
          <cell r="F985" t="str">
            <v>ZGFT</v>
          </cell>
          <cell r="G985" t="str">
            <v>OCS  96906</v>
          </cell>
          <cell r="H985">
            <v>0</v>
          </cell>
          <cell r="I985">
            <v>1000</v>
          </cell>
          <cell r="J985">
            <v>127186.05</v>
          </cell>
          <cell r="K985">
            <v>117946.11</v>
          </cell>
          <cell r="L985">
            <v>116531.09</v>
          </cell>
          <cell r="M985">
            <v>0</v>
          </cell>
          <cell r="N985">
            <v>0</v>
          </cell>
          <cell r="O985">
            <v>0</v>
          </cell>
          <cell r="P985" t="str">
            <v/>
          </cell>
          <cell r="Q985" t="str">
            <v>96906</v>
          </cell>
          <cell r="R985" t="str">
            <v/>
          </cell>
          <cell r="S985" t="str">
            <v/>
          </cell>
          <cell r="T985" t="str">
            <v/>
          </cell>
          <cell r="U985" t="str">
            <v>7920</v>
          </cell>
          <cell r="V985" t="str">
            <v>ZGFT</v>
          </cell>
          <cell r="W985">
            <v>45748</v>
          </cell>
          <cell r="X985">
            <v>0.11</v>
          </cell>
          <cell r="Y985">
            <v>129.34950990000002</v>
          </cell>
        </row>
        <row r="986">
          <cell r="A986" t="str">
            <v>96906-000200A000</v>
          </cell>
          <cell r="B986" t="str">
            <v>FG,ST-ALTA-Switch- 8 PoE_NA,PCBA packing</v>
          </cell>
          <cell r="C986" t="str">
            <v>429A</v>
          </cell>
          <cell r="D986" t="str">
            <v>N14</v>
          </cell>
          <cell r="E986" t="str">
            <v/>
          </cell>
          <cell r="F986" t="str">
            <v>ZGFT</v>
          </cell>
          <cell r="G986" t="str">
            <v>OCS  96906</v>
          </cell>
          <cell r="H986">
            <v>0</v>
          </cell>
          <cell r="I986">
            <v>1000</v>
          </cell>
          <cell r="J986">
            <v>45336</v>
          </cell>
          <cell r="K986">
            <v>45335.92</v>
          </cell>
          <cell r="L986">
            <v>45335.92</v>
          </cell>
          <cell r="M986">
            <v>0</v>
          </cell>
          <cell r="N986">
            <v>0</v>
          </cell>
          <cell r="O986">
            <v>0</v>
          </cell>
          <cell r="P986" t="str">
            <v/>
          </cell>
          <cell r="Q986" t="str">
            <v>96906</v>
          </cell>
          <cell r="R986" t="str">
            <v/>
          </cell>
          <cell r="S986" t="str">
            <v/>
          </cell>
          <cell r="T986" t="str">
            <v/>
          </cell>
          <cell r="U986" t="str">
            <v>7920</v>
          </cell>
          <cell r="V986" t="str">
            <v>ZGFT</v>
          </cell>
          <cell r="W986">
            <v>45748</v>
          </cell>
          <cell r="X986">
            <v>0.11</v>
          </cell>
          <cell r="Y986">
            <v>50.322871200000009</v>
          </cell>
        </row>
        <row r="987">
          <cell r="A987" t="str">
            <v>96906-000200A000</v>
          </cell>
          <cell r="B987" t="str">
            <v>FG,ST-ALTA-Switch- 8 PoE_NA,PCBA packing</v>
          </cell>
          <cell r="C987" t="str">
            <v>429B</v>
          </cell>
          <cell r="D987" t="str">
            <v>N14</v>
          </cell>
          <cell r="E987" t="str">
            <v/>
          </cell>
          <cell r="F987" t="str">
            <v>ZGFT</v>
          </cell>
          <cell r="G987" t="str">
            <v>OCS  96906</v>
          </cell>
          <cell r="H987">
            <v>0</v>
          </cell>
          <cell r="I987">
            <v>1000</v>
          </cell>
          <cell r="J987">
            <v>45336</v>
          </cell>
          <cell r="K987">
            <v>45335.92</v>
          </cell>
          <cell r="L987">
            <v>45335.92</v>
          </cell>
          <cell r="M987">
            <v>0</v>
          </cell>
          <cell r="N987">
            <v>0</v>
          </cell>
          <cell r="O987">
            <v>0</v>
          </cell>
          <cell r="P987" t="str">
            <v/>
          </cell>
          <cell r="Q987" t="str">
            <v>96906</v>
          </cell>
          <cell r="R987" t="str">
            <v/>
          </cell>
          <cell r="S987" t="str">
            <v/>
          </cell>
          <cell r="T987" t="str">
            <v/>
          </cell>
          <cell r="U987" t="str">
            <v>7920</v>
          </cell>
          <cell r="V987" t="str">
            <v>ZGFT</v>
          </cell>
          <cell r="W987">
            <v>45748</v>
          </cell>
          <cell r="X987">
            <v>0.11</v>
          </cell>
          <cell r="Y987">
            <v>50.322871200000009</v>
          </cell>
        </row>
        <row r="988">
          <cell r="A988" t="str">
            <v>96906-000210A000</v>
          </cell>
          <cell r="B988" t="str">
            <v>FG,ST-ALTA-Switch- 16 PoE_NA,PCBA</v>
          </cell>
          <cell r="C988" t="str">
            <v>429A</v>
          </cell>
          <cell r="D988" t="str">
            <v>N14</v>
          </cell>
          <cell r="E988" t="str">
            <v/>
          </cell>
          <cell r="F988" t="str">
            <v>ZGFT</v>
          </cell>
          <cell r="G988" t="str">
            <v>OCS  96906</v>
          </cell>
          <cell r="H988">
            <v>0</v>
          </cell>
          <cell r="I988">
            <v>1000</v>
          </cell>
          <cell r="J988">
            <v>77947.27</v>
          </cell>
          <cell r="K988">
            <v>77947.25</v>
          </cell>
          <cell r="L988">
            <v>77947.25</v>
          </cell>
          <cell r="M988">
            <v>0</v>
          </cell>
          <cell r="N988">
            <v>0</v>
          </cell>
          <cell r="O988">
            <v>0</v>
          </cell>
          <cell r="P988" t="str">
            <v/>
          </cell>
          <cell r="Q988" t="str">
            <v>96906</v>
          </cell>
          <cell r="R988" t="str">
            <v/>
          </cell>
          <cell r="S988" t="str">
            <v/>
          </cell>
          <cell r="T988" t="str">
            <v/>
          </cell>
          <cell r="U988" t="str">
            <v>7920</v>
          </cell>
          <cell r="V988" t="str">
            <v>ZGFT</v>
          </cell>
          <cell r="W988">
            <v>45748</v>
          </cell>
          <cell r="X988">
            <v>0.11</v>
          </cell>
          <cell r="Y988">
            <v>86.521447500000008</v>
          </cell>
        </row>
        <row r="989">
          <cell r="A989" t="str">
            <v>96906-000210A000</v>
          </cell>
          <cell r="B989" t="str">
            <v>FG,ST-ALTA-Switch- 16 PoE_NA,PCBA</v>
          </cell>
          <cell r="C989" t="str">
            <v>429B</v>
          </cell>
          <cell r="D989" t="str">
            <v>N14</v>
          </cell>
          <cell r="E989" t="str">
            <v/>
          </cell>
          <cell r="F989" t="str">
            <v>ZGFT</v>
          </cell>
          <cell r="G989" t="str">
            <v>OCS  96906</v>
          </cell>
          <cell r="H989">
            <v>0</v>
          </cell>
          <cell r="I989">
            <v>1000</v>
          </cell>
          <cell r="J989">
            <v>77947.27</v>
          </cell>
          <cell r="K989">
            <v>77947.25</v>
          </cell>
          <cell r="L989">
            <v>77947.25</v>
          </cell>
          <cell r="M989">
            <v>0</v>
          </cell>
          <cell r="N989">
            <v>0</v>
          </cell>
          <cell r="O989">
            <v>0</v>
          </cell>
          <cell r="P989" t="str">
            <v/>
          </cell>
          <cell r="Q989" t="str">
            <v>96906</v>
          </cell>
          <cell r="R989" t="str">
            <v/>
          </cell>
          <cell r="S989" t="str">
            <v/>
          </cell>
          <cell r="T989" t="str">
            <v/>
          </cell>
          <cell r="U989" t="str">
            <v>7920</v>
          </cell>
          <cell r="V989" t="str">
            <v>ZGFT</v>
          </cell>
          <cell r="W989">
            <v>45748</v>
          </cell>
          <cell r="X989">
            <v>0.11</v>
          </cell>
          <cell r="Y989">
            <v>86.521447500000008</v>
          </cell>
        </row>
        <row r="990">
          <cell r="A990" t="str">
            <v>96906-000220A000</v>
          </cell>
          <cell r="B990" t="str">
            <v>FG,ST-ALTA-Switch- 8 PoE_NA,Packing ASSY</v>
          </cell>
          <cell r="C990" t="str">
            <v>429A</v>
          </cell>
          <cell r="D990" t="str">
            <v>N05</v>
          </cell>
          <cell r="E990" t="str">
            <v/>
          </cell>
          <cell r="F990" t="str">
            <v>ZGFT</v>
          </cell>
          <cell r="G990" t="str">
            <v>OCS  96906</v>
          </cell>
          <cell r="H990">
            <v>0</v>
          </cell>
          <cell r="I990">
            <v>1000</v>
          </cell>
          <cell r="J990">
            <v>63810</v>
          </cell>
          <cell r="K990">
            <v>63601.72</v>
          </cell>
          <cell r="L990">
            <v>63008.04</v>
          </cell>
          <cell r="M990">
            <v>0</v>
          </cell>
          <cell r="N990">
            <v>0</v>
          </cell>
          <cell r="O990">
            <v>0</v>
          </cell>
          <cell r="P990" t="str">
            <v/>
          </cell>
          <cell r="Q990" t="str">
            <v>96906</v>
          </cell>
          <cell r="R990" t="str">
            <v/>
          </cell>
          <cell r="S990" t="str">
            <v/>
          </cell>
          <cell r="T990" t="str">
            <v/>
          </cell>
          <cell r="U990" t="str">
            <v>7920</v>
          </cell>
          <cell r="V990" t="str">
            <v>ZGFT</v>
          </cell>
          <cell r="W990">
            <v>45748</v>
          </cell>
          <cell r="X990">
            <v>0.11</v>
          </cell>
          <cell r="Y990">
            <v>69.938924400000005</v>
          </cell>
        </row>
        <row r="991">
          <cell r="A991" t="str">
            <v>96906-000220A000</v>
          </cell>
          <cell r="B991" t="str">
            <v>FG,ST-ALTA-Switch- 8 PoE_NA,Packing ASSY</v>
          </cell>
          <cell r="C991" t="str">
            <v>429B</v>
          </cell>
          <cell r="D991" t="str">
            <v>N14</v>
          </cell>
          <cell r="E991" t="str">
            <v/>
          </cell>
          <cell r="F991" t="str">
            <v>ZGFT</v>
          </cell>
          <cell r="G991" t="str">
            <v>OCS  96906</v>
          </cell>
          <cell r="H991">
            <v>0</v>
          </cell>
          <cell r="I991">
            <v>1000</v>
          </cell>
          <cell r="J991">
            <v>63810</v>
          </cell>
          <cell r="K991">
            <v>63602.02</v>
          </cell>
          <cell r="L991">
            <v>63008.34</v>
          </cell>
          <cell r="M991">
            <v>0</v>
          </cell>
          <cell r="N991">
            <v>0</v>
          </cell>
          <cell r="O991">
            <v>0</v>
          </cell>
          <cell r="P991" t="str">
            <v/>
          </cell>
          <cell r="Q991" t="str">
            <v>96906</v>
          </cell>
          <cell r="R991" t="str">
            <v/>
          </cell>
          <cell r="S991" t="str">
            <v/>
          </cell>
          <cell r="T991" t="str">
            <v/>
          </cell>
          <cell r="U991" t="str">
            <v>7920</v>
          </cell>
          <cell r="V991" t="str">
            <v>ZGFT</v>
          </cell>
          <cell r="W991">
            <v>45748</v>
          </cell>
          <cell r="X991">
            <v>0.11</v>
          </cell>
          <cell r="Y991">
            <v>69.939257400000002</v>
          </cell>
        </row>
        <row r="992">
          <cell r="A992" t="str">
            <v>96906-000230A000</v>
          </cell>
          <cell r="B992" t="str">
            <v>FG,ST-ALTA-Switch- 8 PoE_NA,Packing ASSY</v>
          </cell>
          <cell r="C992" t="str">
            <v>429A</v>
          </cell>
          <cell r="D992" t="str">
            <v>N05</v>
          </cell>
          <cell r="E992" t="str">
            <v/>
          </cell>
          <cell r="F992" t="str">
            <v>ZGFT</v>
          </cell>
          <cell r="G992" t="str">
            <v>OCS  96906</v>
          </cell>
          <cell r="H992">
            <v>0</v>
          </cell>
          <cell r="I992">
            <v>1000</v>
          </cell>
          <cell r="J992">
            <v>64820</v>
          </cell>
          <cell r="K992">
            <v>63951.72</v>
          </cell>
          <cell r="L992">
            <v>63358.04</v>
          </cell>
          <cell r="M992">
            <v>0</v>
          </cell>
          <cell r="N992">
            <v>0</v>
          </cell>
          <cell r="O992">
            <v>0</v>
          </cell>
          <cell r="P992" t="str">
            <v/>
          </cell>
          <cell r="Q992" t="str">
            <v>96906</v>
          </cell>
          <cell r="R992" t="str">
            <v/>
          </cell>
          <cell r="S992" t="str">
            <v/>
          </cell>
          <cell r="T992" t="str">
            <v/>
          </cell>
          <cell r="U992" t="str">
            <v>7920</v>
          </cell>
          <cell r="V992" t="str">
            <v>ZGFT</v>
          </cell>
          <cell r="W992">
            <v>45748</v>
          </cell>
          <cell r="X992">
            <v>0.11</v>
          </cell>
          <cell r="Y992">
            <v>70.327424400000012</v>
          </cell>
        </row>
        <row r="993">
          <cell r="A993" t="str">
            <v>96906-000230A000</v>
          </cell>
          <cell r="B993" t="str">
            <v>FG,ST-ALTA-Switch- 8 PoE_NA,Packing ASSY</v>
          </cell>
          <cell r="C993" t="str">
            <v>429B</v>
          </cell>
          <cell r="D993" t="str">
            <v>N14</v>
          </cell>
          <cell r="E993" t="str">
            <v/>
          </cell>
          <cell r="F993" t="str">
            <v>ZGFT</v>
          </cell>
          <cell r="G993" t="str">
            <v>OCS  96906</v>
          </cell>
          <cell r="H993">
            <v>0</v>
          </cell>
          <cell r="I993">
            <v>1000</v>
          </cell>
          <cell r="J993">
            <v>64820</v>
          </cell>
          <cell r="K993">
            <v>63952.02</v>
          </cell>
          <cell r="L993">
            <v>63358.34</v>
          </cell>
          <cell r="M993">
            <v>0</v>
          </cell>
          <cell r="N993">
            <v>0</v>
          </cell>
          <cell r="O993">
            <v>0</v>
          </cell>
          <cell r="P993" t="str">
            <v/>
          </cell>
          <cell r="Q993" t="str">
            <v>96906</v>
          </cell>
          <cell r="R993" t="str">
            <v/>
          </cell>
          <cell r="S993" t="str">
            <v/>
          </cell>
          <cell r="T993" t="str">
            <v/>
          </cell>
          <cell r="U993" t="str">
            <v>7920</v>
          </cell>
          <cell r="V993" t="str">
            <v>ZGFT</v>
          </cell>
          <cell r="W993">
            <v>45748</v>
          </cell>
          <cell r="X993">
            <v>0.11</v>
          </cell>
          <cell r="Y993">
            <v>70.32775740000001</v>
          </cell>
        </row>
        <row r="994">
          <cell r="A994" t="str">
            <v>96906-000240A000</v>
          </cell>
          <cell r="B994" t="str">
            <v>FG,ST-ALTA-Switch- 16 PoE_NA,Packing</v>
          </cell>
          <cell r="C994" t="str">
            <v>429A</v>
          </cell>
          <cell r="D994" t="str">
            <v>N05</v>
          </cell>
          <cell r="E994" t="str">
            <v/>
          </cell>
          <cell r="F994" t="str">
            <v>ZGFT</v>
          </cell>
          <cell r="G994" t="str">
            <v>OCS  96906</v>
          </cell>
          <cell r="H994">
            <v>0</v>
          </cell>
          <cell r="I994">
            <v>1000</v>
          </cell>
          <cell r="J994">
            <v>137130</v>
          </cell>
          <cell r="K994">
            <v>140121.54999999999</v>
          </cell>
          <cell r="L994">
            <v>139104.1</v>
          </cell>
          <cell r="M994">
            <v>0</v>
          </cell>
          <cell r="N994">
            <v>0</v>
          </cell>
          <cell r="O994">
            <v>0</v>
          </cell>
          <cell r="P994" t="str">
            <v/>
          </cell>
          <cell r="Q994" t="str">
            <v>96906</v>
          </cell>
          <cell r="R994" t="str">
            <v/>
          </cell>
          <cell r="S994" t="str">
            <v/>
          </cell>
          <cell r="T994" t="str">
            <v/>
          </cell>
          <cell r="U994" t="str">
            <v>7920</v>
          </cell>
          <cell r="V994" t="str">
            <v>ZGFT</v>
          </cell>
          <cell r="W994">
            <v>45748</v>
          </cell>
          <cell r="X994">
            <v>0.11</v>
          </cell>
          <cell r="Y994">
            <v>154.40555100000003</v>
          </cell>
        </row>
        <row r="995">
          <cell r="A995" t="str">
            <v>96906-000240A000</v>
          </cell>
          <cell r="B995" t="str">
            <v>FG,ST-ALTA-Switch- 16 PoE_NA,Packing</v>
          </cell>
          <cell r="C995" t="str">
            <v>429B</v>
          </cell>
          <cell r="D995" t="str">
            <v>N14</v>
          </cell>
          <cell r="E995" t="str">
            <v/>
          </cell>
          <cell r="F995" t="str">
            <v>ZGFT</v>
          </cell>
          <cell r="G995" t="str">
            <v>OCS  96906</v>
          </cell>
          <cell r="H995">
            <v>0</v>
          </cell>
          <cell r="I995">
            <v>1000</v>
          </cell>
          <cell r="J995">
            <v>137130</v>
          </cell>
          <cell r="K995">
            <v>140132.32</v>
          </cell>
          <cell r="L995">
            <v>139114.87</v>
          </cell>
          <cell r="M995">
            <v>0</v>
          </cell>
          <cell r="N995">
            <v>0</v>
          </cell>
          <cell r="O995">
            <v>0</v>
          </cell>
          <cell r="P995" t="str">
            <v/>
          </cell>
          <cell r="Q995" t="str">
            <v>96906</v>
          </cell>
          <cell r="R995" t="str">
            <v/>
          </cell>
          <cell r="S995" t="str">
            <v/>
          </cell>
          <cell r="T995" t="str">
            <v/>
          </cell>
          <cell r="U995" t="str">
            <v>7920</v>
          </cell>
          <cell r="V995" t="str">
            <v>ZGFT</v>
          </cell>
          <cell r="W995">
            <v>45748</v>
          </cell>
          <cell r="X995">
            <v>0.11</v>
          </cell>
          <cell r="Y995">
            <v>154.41750570000002</v>
          </cell>
        </row>
        <row r="996">
          <cell r="A996" t="str">
            <v>96906-000250A000</v>
          </cell>
          <cell r="B996" t="str">
            <v>FG,GSUBUSP-Battery_NA,Packing ASSY,(USP</v>
          </cell>
          <cell r="C996" t="str">
            <v>429A</v>
          </cell>
          <cell r="D996" t="str">
            <v>N10</v>
          </cell>
          <cell r="E996" t="str">
            <v/>
          </cell>
          <cell r="F996" t="str">
            <v>ZGFT</v>
          </cell>
          <cell r="G996" t="str">
            <v>OCS  96906</v>
          </cell>
          <cell r="H996">
            <v>0</v>
          </cell>
          <cell r="I996">
            <v>1000</v>
          </cell>
          <cell r="J996">
            <v>0</v>
          </cell>
          <cell r="K996">
            <v>43775.86</v>
          </cell>
          <cell r="L996">
            <v>45236.639999999999</v>
          </cell>
          <cell r="M996">
            <v>0</v>
          </cell>
          <cell r="N996">
            <v>0</v>
          </cell>
          <cell r="O996">
            <v>0</v>
          </cell>
          <cell r="P996" t="str">
            <v/>
          </cell>
          <cell r="Q996" t="str">
            <v>96906</v>
          </cell>
          <cell r="R996" t="str">
            <v/>
          </cell>
          <cell r="S996" t="str">
            <v/>
          </cell>
          <cell r="T996" t="str">
            <v/>
          </cell>
          <cell r="U996" t="str">
            <v>7920</v>
          </cell>
          <cell r="V996" t="str">
            <v>ZGFT</v>
          </cell>
          <cell r="W996">
            <v>45748</v>
          </cell>
          <cell r="X996">
            <v>0.11</v>
          </cell>
          <cell r="Y996">
            <v>50.212670400000007</v>
          </cell>
        </row>
        <row r="997">
          <cell r="A997" t="str">
            <v>96906-000260A000</v>
          </cell>
          <cell r="B997" t="str">
            <v>FG,GSUBUSP-Battery_NA,Packing ASSY,(USP</v>
          </cell>
          <cell r="C997" t="str">
            <v>429A</v>
          </cell>
          <cell r="D997" t="str">
            <v>N10</v>
          </cell>
          <cell r="E997" t="str">
            <v/>
          </cell>
          <cell r="F997" t="str">
            <v>ZGFT</v>
          </cell>
          <cell r="G997" t="str">
            <v>OCS  96906</v>
          </cell>
          <cell r="H997">
            <v>0</v>
          </cell>
          <cell r="I997">
            <v>1000</v>
          </cell>
          <cell r="J997">
            <v>0</v>
          </cell>
          <cell r="K997">
            <v>216759.34</v>
          </cell>
          <cell r="L997">
            <v>218023.63</v>
          </cell>
          <cell r="M997">
            <v>0</v>
          </cell>
          <cell r="N997">
            <v>0</v>
          </cell>
          <cell r="O997">
            <v>0</v>
          </cell>
          <cell r="P997" t="str">
            <v/>
          </cell>
          <cell r="Q997" t="str">
            <v>96906</v>
          </cell>
          <cell r="R997" t="str">
            <v/>
          </cell>
          <cell r="S997" t="str">
            <v/>
          </cell>
          <cell r="T997" t="str">
            <v/>
          </cell>
          <cell r="U997" t="str">
            <v>7920</v>
          </cell>
          <cell r="V997" t="str">
            <v>ZGFT</v>
          </cell>
          <cell r="W997">
            <v>45748</v>
          </cell>
          <cell r="X997">
            <v>0.11</v>
          </cell>
          <cell r="Y997">
            <v>242.00622930000003</v>
          </cell>
        </row>
        <row r="998">
          <cell r="A998" t="str">
            <v>96906-000260A000</v>
          </cell>
          <cell r="B998" t="str">
            <v>FG,GSUBUSP-Battery_NA,Packing ASSY,(USP</v>
          </cell>
          <cell r="C998" t="str">
            <v>429B</v>
          </cell>
          <cell r="D998" t="str">
            <v>N10</v>
          </cell>
          <cell r="E998" t="str">
            <v/>
          </cell>
          <cell r="F998" t="str">
            <v>ZGFT</v>
          </cell>
          <cell r="G998" t="str">
            <v>OCS  96906</v>
          </cell>
          <cell r="H998">
            <v>0</v>
          </cell>
          <cell r="I998">
            <v>1000</v>
          </cell>
          <cell r="J998">
            <v>0</v>
          </cell>
          <cell r="K998">
            <v>216541.15</v>
          </cell>
          <cell r="L998">
            <v>217878.41</v>
          </cell>
          <cell r="M998">
            <v>0</v>
          </cell>
          <cell r="N998">
            <v>0</v>
          </cell>
          <cell r="O998">
            <v>0</v>
          </cell>
          <cell r="P998" t="str">
            <v/>
          </cell>
          <cell r="Q998" t="str">
            <v>96906</v>
          </cell>
          <cell r="R998" t="str">
            <v/>
          </cell>
          <cell r="S998" t="str">
            <v/>
          </cell>
          <cell r="T998" t="str">
            <v/>
          </cell>
          <cell r="U998" t="str">
            <v>7920</v>
          </cell>
          <cell r="V998" t="str">
            <v>ZGFT</v>
          </cell>
          <cell r="W998">
            <v>45748</v>
          </cell>
          <cell r="X998">
            <v>0.11</v>
          </cell>
          <cell r="Y998">
            <v>241.84503510000002</v>
          </cell>
        </row>
        <row r="999">
          <cell r="A999" t="str">
            <v>96906-000270A000</v>
          </cell>
          <cell r="B999" t="str">
            <v>FG,GSUBUSP-Battery_NA,Packing ASSY,(USP</v>
          </cell>
          <cell r="C999" t="str">
            <v>429A</v>
          </cell>
          <cell r="D999" t="str">
            <v>N10</v>
          </cell>
          <cell r="E999" t="str">
            <v/>
          </cell>
          <cell r="F999" t="str">
            <v>ZGFT</v>
          </cell>
          <cell r="G999" t="str">
            <v>OCS  96906</v>
          </cell>
          <cell r="H999">
            <v>0</v>
          </cell>
          <cell r="I999">
            <v>1000</v>
          </cell>
          <cell r="J999">
            <v>0</v>
          </cell>
          <cell r="K999">
            <v>205667.89</v>
          </cell>
          <cell r="L999">
            <v>207106.33</v>
          </cell>
          <cell r="M999">
            <v>0</v>
          </cell>
          <cell r="N999">
            <v>0</v>
          </cell>
          <cell r="O999">
            <v>0</v>
          </cell>
          <cell r="P999" t="str">
            <v/>
          </cell>
          <cell r="Q999" t="str">
            <v>96906</v>
          </cell>
          <cell r="R999" t="str">
            <v/>
          </cell>
          <cell r="S999" t="str">
            <v/>
          </cell>
          <cell r="T999" t="str">
            <v/>
          </cell>
          <cell r="U999" t="str">
            <v>7920</v>
          </cell>
          <cell r="V999" t="str">
            <v>ZGFT</v>
          </cell>
          <cell r="W999">
            <v>45748</v>
          </cell>
          <cell r="X999">
            <v>0.11</v>
          </cell>
          <cell r="Y999">
            <v>229.88802630000001</v>
          </cell>
        </row>
        <row r="1000">
          <cell r="A1000" t="str">
            <v>96906-000280A000</v>
          </cell>
          <cell r="B1000" t="str">
            <v>FG,GSUBUSP-Battery_NA,Packing ASSY,(USP</v>
          </cell>
          <cell r="C1000" t="str">
            <v>429A</v>
          </cell>
          <cell r="D1000" t="str">
            <v>N10</v>
          </cell>
          <cell r="E1000" t="str">
            <v/>
          </cell>
          <cell r="F1000" t="str">
            <v>ZGFT</v>
          </cell>
          <cell r="G1000" t="str">
            <v>OCS  96906</v>
          </cell>
          <cell r="H1000">
            <v>0</v>
          </cell>
          <cell r="I1000">
            <v>1000</v>
          </cell>
          <cell r="J1000">
            <v>0</v>
          </cell>
          <cell r="K1000">
            <v>195077.46</v>
          </cell>
          <cell r="L1000">
            <v>196515.9</v>
          </cell>
          <cell r="M1000">
            <v>0</v>
          </cell>
          <cell r="N1000">
            <v>0</v>
          </cell>
          <cell r="O1000">
            <v>0</v>
          </cell>
          <cell r="P1000" t="str">
            <v/>
          </cell>
          <cell r="Q1000" t="str">
            <v>96906</v>
          </cell>
          <cell r="R1000" t="str">
            <v/>
          </cell>
          <cell r="S1000" t="str">
            <v/>
          </cell>
          <cell r="T1000" t="str">
            <v/>
          </cell>
          <cell r="U1000" t="str">
            <v>7920</v>
          </cell>
          <cell r="V1000" t="str">
            <v>ZGFT</v>
          </cell>
          <cell r="W1000">
            <v>45748</v>
          </cell>
          <cell r="X1000">
            <v>0.11</v>
          </cell>
          <cell r="Y1000">
            <v>218.13264900000001</v>
          </cell>
        </row>
        <row r="1001">
          <cell r="A1001" t="str">
            <v>96906-000290A000</v>
          </cell>
          <cell r="B1001" t="str">
            <v>FG,GSUBUSP-Battery_NA,Packing ASSY,RoHS2</v>
          </cell>
          <cell r="C1001" t="str">
            <v>429A</v>
          </cell>
          <cell r="D1001" t="str">
            <v>N10</v>
          </cell>
          <cell r="E1001" t="str">
            <v/>
          </cell>
          <cell r="F1001" t="str">
            <v>ZGFT</v>
          </cell>
          <cell r="G1001" t="str">
            <v>OCS  96906</v>
          </cell>
          <cell r="H1001">
            <v>0</v>
          </cell>
          <cell r="I1001">
            <v>1000</v>
          </cell>
          <cell r="J1001">
            <v>0</v>
          </cell>
          <cell r="K1001">
            <v>54863.71</v>
          </cell>
          <cell r="L1001">
            <v>56150.34</v>
          </cell>
          <cell r="M1001">
            <v>0</v>
          </cell>
          <cell r="N1001">
            <v>0</v>
          </cell>
          <cell r="O1001">
            <v>0</v>
          </cell>
          <cell r="P1001" t="str">
            <v/>
          </cell>
          <cell r="Q1001" t="str">
            <v>96906</v>
          </cell>
          <cell r="R1001" t="str">
            <v/>
          </cell>
          <cell r="S1001" t="str">
            <v/>
          </cell>
          <cell r="T1001" t="str">
            <v/>
          </cell>
          <cell r="U1001" t="str">
            <v>7920</v>
          </cell>
          <cell r="V1001" t="str">
            <v>ZGFT</v>
          </cell>
          <cell r="W1001">
            <v>45748</v>
          </cell>
          <cell r="X1001">
            <v>0.11</v>
          </cell>
          <cell r="Y1001">
            <v>62.326877400000008</v>
          </cell>
        </row>
        <row r="1002">
          <cell r="A1002" t="str">
            <v>96906-000300A000</v>
          </cell>
          <cell r="B1002" t="str">
            <v>FG,GSUBUSP-Battery_NA,Packing ASSY,(USP</v>
          </cell>
          <cell r="C1002" t="str">
            <v>429A</v>
          </cell>
          <cell r="D1002" t="str">
            <v>N10</v>
          </cell>
          <cell r="E1002" t="str">
            <v/>
          </cell>
          <cell r="F1002" t="str">
            <v>ZGFT</v>
          </cell>
          <cell r="G1002" t="str">
            <v>OCS  96906</v>
          </cell>
          <cell r="H1002">
            <v>0</v>
          </cell>
          <cell r="I1002">
            <v>1000</v>
          </cell>
          <cell r="J1002">
            <v>0</v>
          </cell>
          <cell r="K1002">
            <v>206168.91</v>
          </cell>
          <cell r="L1002">
            <v>207433.2</v>
          </cell>
          <cell r="M1002">
            <v>0</v>
          </cell>
          <cell r="N1002">
            <v>0</v>
          </cell>
          <cell r="O1002">
            <v>0</v>
          </cell>
          <cell r="P1002" t="str">
            <v/>
          </cell>
          <cell r="Q1002" t="str">
            <v>96906</v>
          </cell>
          <cell r="R1002" t="str">
            <v/>
          </cell>
          <cell r="S1002" t="str">
            <v/>
          </cell>
          <cell r="T1002" t="str">
            <v/>
          </cell>
          <cell r="U1002" t="str">
            <v>7920</v>
          </cell>
          <cell r="V1002" t="str">
            <v>ZGFT</v>
          </cell>
          <cell r="W1002">
            <v>45748</v>
          </cell>
          <cell r="X1002">
            <v>0.11</v>
          </cell>
          <cell r="Y1002">
            <v>230.25085200000001</v>
          </cell>
        </row>
        <row r="1003">
          <cell r="A1003" t="str">
            <v>96906-000310A000</v>
          </cell>
          <cell r="B1003" t="str">
            <v>FG,GSUBUSP-Battery_NA,Packing ASSY,(USP</v>
          </cell>
          <cell r="C1003" t="str">
            <v>429A</v>
          </cell>
          <cell r="D1003" t="str">
            <v>N10</v>
          </cell>
          <cell r="E1003" t="str">
            <v/>
          </cell>
          <cell r="F1003" t="str">
            <v>ZGFT</v>
          </cell>
          <cell r="G1003" t="str">
            <v>OCS  96906</v>
          </cell>
          <cell r="H1003">
            <v>0</v>
          </cell>
          <cell r="I1003">
            <v>1000</v>
          </cell>
          <cell r="J1003">
            <v>0</v>
          </cell>
          <cell r="K1003">
            <v>216759.34</v>
          </cell>
          <cell r="L1003">
            <v>218023.63</v>
          </cell>
          <cell r="M1003">
            <v>0</v>
          </cell>
          <cell r="N1003">
            <v>0</v>
          </cell>
          <cell r="O1003">
            <v>0</v>
          </cell>
          <cell r="P1003" t="str">
            <v/>
          </cell>
          <cell r="Q1003" t="str">
            <v>96906</v>
          </cell>
          <cell r="R1003" t="str">
            <v/>
          </cell>
          <cell r="S1003" t="str">
            <v/>
          </cell>
          <cell r="T1003" t="str">
            <v/>
          </cell>
          <cell r="U1003" t="str">
            <v>7920</v>
          </cell>
          <cell r="V1003" t="str">
            <v>ZGFT</v>
          </cell>
          <cell r="W1003">
            <v>45748</v>
          </cell>
          <cell r="X1003">
            <v>0.11</v>
          </cell>
          <cell r="Y1003">
            <v>242.00622930000003</v>
          </cell>
        </row>
        <row r="1004">
          <cell r="A1004" t="str">
            <v>96906-000320A000</v>
          </cell>
          <cell r="B1004" t="str">
            <v>FG,CB-TX1K-AC_NA,Packing ASSY,LOVN</v>
          </cell>
          <cell r="C1004" t="str">
            <v>429A</v>
          </cell>
          <cell r="D1004" t="str">
            <v>N05</v>
          </cell>
          <cell r="E1004" t="str">
            <v/>
          </cell>
          <cell r="F1004" t="str">
            <v>ZGFT</v>
          </cell>
          <cell r="G1004" t="str">
            <v>OCS  96906</v>
          </cell>
          <cell r="H1004">
            <v>0</v>
          </cell>
          <cell r="I1004">
            <v>1000</v>
          </cell>
          <cell r="J1004">
            <v>173920.49</v>
          </cell>
          <cell r="K1004">
            <v>178185.9</v>
          </cell>
          <cell r="L1004">
            <v>167040.82999999999</v>
          </cell>
          <cell r="M1004">
            <v>0</v>
          </cell>
          <cell r="N1004">
            <v>13530.31</v>
          </cell>
          <cell r="O1004">
            <v>81</v>
          </cell>
          <cell r="P1004" t="str">
            <v/>
          </cell>
          <cell r="Q1004" t="str">
            <v>96906</v>
          </cell>
          <cell r="R1004" t="str">
            <v/>
          </cell>
          <cell r="S1004" t="str">
            <v/>
          </cell>
          <cell r="T1004" t="str">
            <v/>
          </cell>
          <cell r="U1004" t="str">
            <v>7920</v>
          </cell>
          <cell r="V1004" t="str">
            <v>ZGFT</v>
          </cell>
          <cell r="W1004">
            <v>45748</v>
          </cell>
          <cell r="X1004">
            <v>0.11</v>
          </cell>
          <cell r="Y1004">
            <v>185.41532130000002</v>
          </cell>
        </row>
        <row r="1005">
          <cell r="A1005" t="str">
            <v>96906-000320A000</v>
          </cell>
          <cell r="B1005" t="str">
            <v>FG,CB-TX1K-AC_NA,Packing ASSY,LOVN</v>
          </cell>
          <cell r="C1005" t="str">
            <v>429B</v>
          </cell>
          <cell r="D1005" t="str">
            <v>N05</v>
          </cell>
          <cell r="E1005" t="str">
            <v/>
          </cell>
          <cell r="F1005" t="str">
            <v>ZGFT</v>
          </cell>
          <cell r="G1005" t="str">
            <v>OCS  96906</v>
          </cell>
          <cell r="H1005">
            <v>0</v>
          </cell>
          <cell r="I1005">
            <v>1000</v>
          </cell>
          <cell r="J1005">
            <v>0</v>
          </cell>
          <cell r="K1005">
            <v>177586.53</v>
          </cell>
          <cell r="L1005">
            <v>173061.13</v>
          </cell>
          <cell r="M1005">
            <v>0</v>
          </cell>
          <cell r="N1005">
            <v>0</v>
          </cell>
          <cell r="O1005">
            <v>0</v>
          </cell>
          <cell r="P1005" t="str">
            <v/>
          </cell>
          <cell r="Q1005" t="str">
            <v>96906</v>
          </cell>
          <cell r="R1005" t="str">
            <v/>
          </cell>
          <cell r="S1005" t="str">
            <v/>
          </cell>
          <cell r="T1005" t="str">
            <v/>
          </cell>
          <cell r="U1005" t="str">
            <v>7920</v>
          </cell>
          <cell r="V1005" t="str">
            <v>ZGFT</v>
          </cell>
          <cell r="W1005">
            <v>45748</v>
          </cell>
          <cell r="X1005">
            <v>0.11</v>
          </cell>
          <cell r="Y1005">
            <v>192.09785429999999</v>
          </cell>
        </row>
        <row r="1006">
          <cell r="A1006" t="str">
            <v>96906-000330A000</v>
          </cell>
          <cell r="B1006" t="str">
            <v>FG,CB-TX1K-AC_NA,Packing ASSY,LOVN</v>
          </cell>
          <cell r="C1006" t="str">
            <v>429A</v>
          </cell>
          <cell r="D1006" t="str">
            <v>N05</v>
          </cell>
          <cell r="E1006" t="str">
            <v/>
          </cell>
          <cell r="F1006" t="str">
            <v>ZGFT</v>
          </cell>
          <cell r="G1006" t="str">
            <v>OCS  96906</v>
          </cell>
          <cell r="H1006">
            <v>0</v>
          </cell>
          <cell r="I1006">
            <v>1000</v>
          </cell>
          <cell r="J1006">
            <v>0</v>
          </cell>
          <cell r="K1006">
            <v>171221.33</v>
          </cell>
          <cell r="L1006">
            <v>166722.4</v>
          </cell>
          <cell r="M1006">
            <v>0</v>
          </cell>
          <cell r="N1006">
            <v>0</v>
          </cell>
          <cell r="O1006">
            <v>0</v>
          </cell>
          <cell r="P1006" t="str">
            <v/>
          </cell>
          <cell r="Q1006" t="str">
            <v>96906</v>
          </cell>
          <cell r="R1006" t="str">
            <v/>
          </cell>
          <cell r="S1006" t="str">
            <v/>
          </cell>
          <cell r="T1006" t="str">
            <v/>
          </cell>
          <cell r="U1006" t="str">
            <v>7920</v>
          </cell>
          <cell r="V1006" t="str">
            <v>ZGFT</v>
          </cell>
          <cell r="W1006">
            <v>45748</v>
          </cell>
          <cell r="X1006">
            <v>0.11</v>
          </cell>
          <cell r="Y1006">
            <v>185.06186400000001</v>
          </cell>
        </row>
        <row r="1007">
          <cell r="A1007" t="str">
            <v>96906-000340A000</v>
          </cell>
          <cell r="B1007" t="str">
            <v>FG,CB-TX1K-DC_NA,Packing ASSY,LOVN</v>
          </cell>
          <cell r="C1007" t="str">
            <v>429A</v>
          </cell>
          <cell r="D1007" t="str">
            <v>N05</v>
          </cell>
          <cell r="E1007" t="str">
            <v/>
          </cell>
          <cell r="F1007" t="str">
            <v>ZGFT</v>
          </cell>
          <cell r="G1007" t="str">
            <v>OCS  96906</v>
          </cell>
          <cell r="H1007">
            <v>0</v>
          </cell>
          <cell r="I1007">
            <v>1000</v>
          </cell>
          <cell r="J1007">
            <v>0</v>
          </cell>
          <cell r="K1007">
            <v>205364.38</v>
          </cell>
          <cell r="L1007">
            <v>200401.31</v>
          </cell>
          <cell r="M1007">
            <v>0</v>
          </cell>
          <cell r="N1007">
            <v>0</v>
          </cell>
          <cell r="O1007">
            <v>0</v>
          </cell>
          <cell r="P1007" t="str">
            <v/>
          </cell>
          <cell r="Q1007" t="str">
            <v>96906</v>
          </cell>
          <cell r="R1007" t="str">
            <v/>
          </cell>
          <cell r="S1007" t="str">
            <v/>
          </cell>
          <cell r="T1007" t="str">
            <v/>
          </cell>
          <cell r="U1007" t="str">
            <v>7920</v>
          </cell>
          <cell r="V1007" t="str">
            <v>ZGFT</v>
          </cell>
          <cell r="W1007">
            <v>45748</v>
          </cell>
          <cell r="X1007">
            <v>0.11</v>
          </cell>
          <cell r="Y1007">
            <v>222.44545410000001</v>
          </cell>
        </row>
        <row r="1008">
          <cell r="A1008" t="str">
            <v>96906-000340A000</v>
          </cell>
          <cell r="B1008" t="str">
            <v>FG,CB-TX1K-DC_NA,Packing ASSY,LOVN</v>
          </cell>
          <cell r="C1008" t="str">
            <v>429B</v>
          </cell>
          <cell r="D1008" t="str">
            <v>N05</v>
          </cell>
          <cell r="E1008" t="str">
            <v/>
          </cell>
          <cell r="F1008" t="str">
            <v>ZGFT</v>
          </cell>
          <cell r="G1008" t="str">
            <v>OCS  96906</v>
          </cell>
          <cell r="H1008">
            <v>0</v>
          </cell>
          <cell r="I1008">
            <v>1000</v>
          </cell>
          <cell r="J1008">
            <v>0</v>
          </cell>
          <cell r="K1008">
            <v>206021.08</v>
          </cell>
          <cell r="L1008">
            <v>201259.77</v>
          </cell>
          <cell r="M1008">
            <v>0</v>
          </cell>
          <cell r="N1008">
            <v>0</v>
          </cell>
          <cell r="O1008">
            <v>0</v>
          </cell>
          <cell r="P1008" t="str">
            <v/>
          </cell>
          <cell r="Q1008" t="str">
            <v>96906</v>
          </cell>
          <cell r="R1008" t="str">
            <v/>
          </cell>
          <cell r="S1008" t="str">
            <v/>
          </cell>
          <cell r="T1008" t="str">
            <v/>
          </cell>
          <cell r="U1008" t="str">
            <v>7920</v>
          </cell>
          <cell r="V1008" t="str">
            <v>ZGFT</v>
          </cell>
          <cell r="W1008">
            <v>45748</v>
          </cell>
          <cell r="X1008">
            <v>0.11</v>
          </cell>
          <cell r="Y1008">
            <v>223.39834470000002</v>
          </cell>
        </row>
        <row r="1009">
          <cell r="A1009" t="str">
            <v>96906-000350A000</v>
          </cell>
          <cell r="B1009" t="str">
            <v>FG,CB-TX1K-DC_NA,Packing ASSY,LOVN</v>
          </cell>
          <cell r="C1009" t="str">
            <v>429A</v>
          </cell>
          <cell r="D1009" t="str">
            <v>N05</v>
          </cell>
          <cell r="E1009" t="str">
            <v/>
          </cell>
          <cell r="F1009" t="str">
            <v>ZGFT</v>
          </cell>
          <cell r="G1009" t="str">
            <v>OCS  96906</v>
          </cell>
          <cell r="H1009">
            <v>0</v>
          </cell>
          <cell r="I1009">
            <v>1000</v>
          </cell>
          <cell r="J1009">
            <v>0</v>
          </cell>
          <cell r="K1009">
            <v>198399.81</v>
          </cell>
          <cell r="L1009">
            <v>193664.97</v>
          </cell>
          <cell r="M1009">
            <v>0</v>
          </cell>
          <cell r="N1009">
            <v>0</v>
          </cell>
          <cell r="O1009">
            <v>0</v>
          </cell>
          <cell r="P1009" t="str">
            <v/>
          </cell>
          <cell r="Q1009" t="str">
            <v>96906</v>
          </cell>
          <cell r="R1009" t="str">
            <v/>
          </cell>
          <cell r="S1009" t="str">
            <v/>
          </cell>
          <cell r="T1009" t="str">
            <v/>
          </cell>
          <cell r="U1009" t="str">
            <v>7920</v>
          </cell>
          <cell r="V1009" t="str">
            <v>ZGFT</v>
          </cell>
          <cell r="W1009">
            <v>45748</v>
          </cell>
          <cell r="X1009">
            <v>0.11</v>
          </cell>
          <cell r="Y1009">
            <v>214.96811670000002</v>
          </cell>
        </row>
        <row r="1010">
          <cell r="A1010" t="str">
            <v>96906-000360A000</v>
          </cell>
          <cell r="B1010" t="str">
            <v>FG,CB-EX3028R-P_NA,Packing ASSY,LOVN</v>
          </cell>
          <cell r="C1010" t="str">
            <v>429A</v>
          </cell>
          <cell r="D1010" t="str">
            <v>N05</v>
          </cell>
          <cell r="E1010" t="str">
            <v/>
          </cell>
          <cell r="F1010" t="str">
            <v>ZGFT</v>
          </cell>
          <cell r="G1010" t="str">
            <v>OCS  96906</v>
          </cell>
          <cell r="H1010">
            <v>0</v>
          </cell>
          <cell r="I1010">
            <v>1000</v>
          </cell>
          <cell r="J1010">
            <v>0</v>
          </cell>
          <cell r="K1010">
            <v>269501.09000000003</v>
          </cell>
          <cell r="L1010">
            <v>265877.53000000003</v>
          </cell>
          <cell r="M1010">
            <v>0</v>
          </cell>
          <cell r="N1010">
            <v>0</v>
          </cell>
          <cell r="O1010">
            <v>0</v>
          </cell>
          <cell r="P1010" t="str">
            <v/>
          </cell>
          <cell r="Q1010" t="str">
            <v>96906</v>
          </cell>
          <cell r="R1010" t="str">
            <v/>
          </cell>
          <cell r="S1010" t="str">
            <v/>
          </cell>
          <cell r="T1010" t="str">
            <v/>
          </cell>
          <cell r="U1010" t="str">
            <v>7920</v>
          </cell>
          <cell r="V1010" t="str">
            <v>ZGFT</v>
          </cell>
          <cell r="W1010">
            <v>45748</v>
          </cell>
          <cell r="X1010">
            <v>0.11</v>
          </cell>
          <cell r="Y1010">
            <v>295.12405830000006</v>
          </cell>
        </row>
        <row r="1011">
          <cell r="A1011" t="str">
            <v>96906-000360A000</v>
          </cell>
          <cell r="B1011" t="str">
            <v>FG,CB-EX3028R-P_NA,Packing ASSY,LOVN</v>
          </cell>
          <cell r="C1011" t="str">
            <v>429B</v>
          </cell>
          <cell r="D1011" t="str">
            <v>N05</v>
          </cell>
          <cell r="E1011" t="str">
            <v/>
          </cell>
          <cell r="F1011" t="str">
            <v>ZGFT</v>
          </cell>
          <cell r="G1011" t="str">
            <v>OCS  96906</v>
          </cell>
          <cell r="H1011">
            <v>0</v>
          </cell>
          <cell r="I1011">
            <v>1000</v>
          </cell>
          <cell r="J1011">
            <v>0</v>
          </cell>
          <cell r="K1011">
            <v>268382.69</v>
          </cell>
          <cell r="L1011">
            <v>264836.03000000003</v>
          </cell>
          <cell r="M1011">
            <v>0</v>
          </cell>
          <cell r="N1011">
            <v>0</v>
          </cell>
          <cell r="O1011">
            <v>0</v>
          </cell>
          <cell r="P1011" t="str">
            <v/>
          </cell>
          <cell r="Q1011" t="str">
            <v>96906</v>
          </cell>
          <cell r="R1011" t="str">
            <v/>
          </cell>
          <cell r="S1011" t="str">
            <v/>
          </cell>
          <cell r="T1011" t="str">
            <v/>
          </cell>
          <cell r="U1011" t="str">
            <v>7920</v>
          </cell>
          <cell r="V1011" t="str">
            <v>ZGFT</v>
          </cell>
          <cell r="W1011">
            <v>45748</v>
          </cell>
          <cell r="X1011">
            <v>0.11</v>
          </cell>
          <cell r="Y1011">
            <v>293.9679933000001</v>
          </cell>
        </row>
        <row r="1012">
          <cell r="A1012" t="str">
            <v>96906-000370A000</v>
          </cell>
          <cell r="B1012" t="str">
            <v>FG,CB-EX3052R-P_NA,Packing ASSY,LOVN</v>
          </cell>
          <cell r="C1012" t="str">
            <v>429A</v>
          </cell>
          <cell r="D1012" t="str">
            <v>N05</v>
          </cell>
          <cell r="E1012" t="str">
            <v/>
          </cell>
          <cell r="F1012" t="str">
            <v>ZGFT</v>
          </cell>
          <cell r="G1012" t="str">
            <v>OCS  96906</v>
          </cell>
          <cell r="H1012">
            <v>0</v>
          </cell>
          <cell r="I1012">
            <v>1000</v>
          </cell>
          <cell r="J1012">
            <v>392127.19</v>
          </cell>
          <cell r="K1012">
            <v>397244.29</v>
          </cell>
          <cell r="L1012">
            <v>393912.02</v>
          </cell>
          <cell r="M1012">
            <v>0</v>
          </cell>
          <cell r="N1012">
            <v>0</v>
          </cell>
          <cell r="O1012">
            <v>0</v>
          </cell>
          <cell r="P1012" t="str">
            <v/>
          </cell>
          <cell r="Q1012" t="str">
            <v>96906</v>
          </cell>
          <cell r="R1012" t="str">
            <v/>
          </cell>
          <cell r="S1012" t="str">
            <v/>
          </cell>
          <cell r="T1012" t="str">
            <v/>
          </cell>
          <cell r="U1012" t="str">
            <v>7920</v>
          </cell>
          <cell r="V1012" t="str">
            <v>ZGFT</v>
          </cell>
          <cell r="W1012">
            <v>45748</v>
          </cell>
          <cell r="X1012">
            <v>0.11</v>
          </cell>
          <cell r="Y1012">
            <v>437.24234220000011</v>
          </cell>
        </row>
        <row r="1013">
          <cell r="A1013" t="str">
            <v>96906-000370A000</v>
          </cell>
          <cell r="B1013" t="str">
            <v>FG,CB-EX3052R-P_NA,Packing ASSY,LOVN</v>
          </cell>
          <cell r="C1013" t="str">
            <v>429B</v>
          </cell>
          <cell r="D1013" t="str">
            <v>N05</v>
          </cell>
          <cell r="E1013" t="str">
            <v/>
          </cell>
          <cell r="F1013" t="str">
            <v>ZGFT</v>
          </cell>
          <cell r="G1013" t="str">
            <v>OCS  96906</v>
          </cell>
          <cell r="H1013">
            <v>0</v>
          </cell>
          <cell r="I1013">
            <v>1000</v>
          </cell>
          <cell r="J1013">
            <v>0</v>
          </cell>
          <cell r="K1013">
            <v>396454.58</v>
          </cell>
          <cell r="L1013">
            <v>393200.69</v>
          </cell>
          <cell r="M1013">
            <v>0</v>
          </cell>
          <cell r="N1013">
            <v>0</v>
          </cell>
          <cell r="O1013">
            <v>0</v>
          </cell>
          <cell r="P1013" t="str">
            <v/>
          </cell>
          <cell r="Q1013" t="str">
            <v>96906</v>
          </cell>
          <cell r="R1013" t="str">
            <v/>
          </cell>
          <cell r="S1013" t="str">
            <v/>
          </cell>
          <cell r="T1013" t="str">
            <v/>
          </cell>
          <cell r="U1013" t="str">
            <v>7920</v>
          </cell>
          <cell r="V1013" t="str">
            <v>ZGFT</v>
          </cell>
          <cell r="W1013">
            <v>45748</v>
          </cell>
          <cell r="X1013">
            <v>0.11</v>
          </cell>
          <cell r="Y1013">
            <v>436.45276590000003</v>
          </cell>
        </row>
        <row r="1014">
          <cell r="A1014" t="str">
            <v>96906-000380A000</v>
          </cell>
          <cell r="B1014" t="str">
            <v>FG,CB-TX1K-AC_NA,Packing ASSY</v>
          </cell>
          <cell r="C1014" t="str">
            <v>429A</v>
          </cell>
          <cell r="D1014" t="str">
            <v>N05</v>
          </cell>
          <cell r="E1014" t="str">
            <v/>
          </cell>
          <cell r="F1014" t="str">
            <v>ZGFT</v>
          </cell>
          <cell r="G1014" t="str">
            <v>OCS  96906</v>
          </cell>
          <cell r="H1014">
            <v>0</v>
          </cell>
          <cell r="I1014">
            <v>1000</v>
          </cell>
          <cell r="J1014">
            <v>199043.18</v>
          </cell>
          <cell r="K1014">
            <v>175239.91</v>
          </cell>
          <cell r="L1014">
            <v>164094.84</v>
          </cell>
          <cell r="M1014">
            <v>0</v>
          </cell>
          <cell r="N1014">
            <v>0</v>
          </cell>
          <cell r="O1014">
            <v>0</v>
          </cell>
          <cell r="P1014" t="str">
            <v/>
          </cell>
          <cell r="Q1014" t="str">
            <v>96906</v>
          </cell>
          <cell r="R1014" t="str">
            <v/>
          </cell>
          <cell r="S1014" t="str">
            <v/>
          </cell>
          <cell r="T1014" t="str">
            <v/>
          </cell>
          <cell r="U1014" t="str">
            <v>7920</v>
          </cell>
          <cell r="V1014" t="str">
            <v>ZGFT</v>
          </cell>
          <cell r="W1014">
            <v>45748</v>
          </cell>
          <cell r="X1014">
            <v>0.11</v>
          </cell>
          <cell r="Y1014">
            <v>182.14527240000001</v>
          </cell>
        </row>
        <row r="1015">
          <cell r="A1015" t="str">
            <v>96906-000380A000</v>
          </cell>
          <cell r="B1015" t="str">
            <v>FG,CB-TX1K-AC_NA,Packing ASSY</v>
          </cell>
          <cell r="C1015" t="str">
            <v>429B</v>
          </cell>
          <cell r="D1015" t="str">
            <v>N05</v>
          </cell>
          <cell r="E1015" t="str">
            <v/>
          </cell>
          <cell r="F1015" t="str">
            <v>ZGFT</v>
          </cell>
          <cell r="G1015" t="str">
            <v>OCS  96906</v>
          </cell>
          <cell r="H1015">
            <v>0</v>
          </cell>
          <cell r="I1015">
            <v>1000</v>
          </cell>
          <cell r="J1015">
            <v>199043.18</v>
          </cell>
          <cell r="K1015">
            <v>174625.07</v>
          </cell>
          <cell r="L1015">
            <v>170099.67</v>
          </cell>
          <cell r="M1015">
            <v>0</v>
          </cell>
          <cell r="N1015">
            <v>0</v>
          </cell>
          <cell r="O1015">
            <v>0</v>
          </cell>
          <cell r="P1015" t="str">
            <v/>
          </cell>
          <cell r="Q1015" t="str">
            <v>96906</v>
          </cell>
          <cell r="R1015" t="str">
            <v/>
          </cell>
          <cell r="S1015" t="str">
            <v/>
          </cell>
          <cell r="T1015" t="str">
            <v/>
          </cell>
          <cell r="U1015" t="str">
            <v>7920</v>
          </cell>
          <cell r="V1015" t="str">
            <v>ZGFT</v>
          </cell>
          <cell r="W1015">
            <v>45748</v>
          </cell>
          <cell r="X1015">
            <v>0.11</v>
          </cell>
          <cell r="Y1015">
            <v>188.81063370000001</v>
          </cell>
        </row>
        <row r="1016">
          <cell r="A1016" t="str">
            <v>96906-000390A000</v>
          </cell>
          <cell r="B1016" t="str">
            <v>FG,CB-TX1K-DC_NA,Packing ASSY</v>
          </cell>
          <cell r="C1016" t="str">
            <v>429A</v>
          </cell>
          <cell r="D1016" t="str">
            <v>N05</v>
          </cell>
          <cell r="E1016" t="str">
            <v/>
          </cell>
          <cell r="F1016" t="str">
            <v>ZGFT</v>
          </cell>
          <cell r="G1016" t="str">
            <v>OCS  96906</v>
          </cell>
          <cell r="H1016">
            <v>0</v>
          </cell>
          <cell r="I1016">
            <v>1000</v>
          </cell>
          <cell r="J1016">
            <v>193180</v>
          </cell>
          <cell r="K1016">
            <v>199689.14</v>
          </cell>
          <cell r="L1016">
            <v>188335.16</v>
          </cell>
          <cell r="M1016">
            <v>0</v>
          </cell>
          <cell r="N1016">
            <v>0</v>
          </cell>
          <cell r="O1016">
            <v>0</v>
          </cell>
          <cell r="P1016" t="str">
            <v/>
          </cell>
          <cell r="Q1016" t="str">
            <v>96906</v>
          </cell>
          <cell r="R1016" t="str">
            <v/>
          </cell>
          <cell r="S1016" t="str">
            <v/>
          </cell>
          <cell r="T1016" t="str">
            <v/>
          </cell>
          <cell r="U1016" t="str">
            <v>7920</v>
          </cell>
          <cell r="V1016" t="str">
            <v>ZGFT</v>
          </cell>
          <cell r="W1016">
            <v>45748</v>
          </cell>
          <cell r="X1016">
            <v>0.11</v>
          </cell>
          <cell r="Y1016">
            <v>209.05202760000003</v>
          </cell>
        </row>
        <row r="1017">
          <cell r="A1017" t="str">
            <v>96906-000390A000</v>
          </cell>
          <cell r="B1017" t="str">
            <v>FG,CB-TX1K-DC_NA,Packing ASSY</v>
          </cell>
          <cell r="C1017" t="str">
            <v>429B</v>
          </cell>
          <cell r="D1017" t="str">
            <v>N05</v>
          </cell>
          <cell r="E1017" t="str">
            <v/>
          </cell>
          <cell r="F1017" t="str">
            <v>ZGFT</v>
          </cell>
          <cell r="G1017" t="str">
            <v>OCS  96906</v>
          </cell>
          <cell r="H1017">
            <v>0</v>
          </cell>
          <cell r="I1017">
            <v>1000</v>
          </cell>
          <cell r="J1017">
            <v>193180</v>
          </cell>
          <cell r="K1017">
            <v>200325.54</v>
          </cell>
          <cell r="L1017">
            <v>195594.23</v>
          </cell>
          <cell r="M1017">
            <v>0</v>
          </cell>
          <cell r="N1017">
            <v>0</v>
          </cell>
          <cell r="O1017">
            <v>0</v>
          </cell>
          <cell r="P1017" t="str">
            <v/>
          </cell>
          <cell r="Q1017" t="str">
            <v>96906</v>
          </cell>
          <cell r="R1017" t="str">
            <v/>
          </cell>
          <cell r="S1017" t="str">
            <v/>
          </cell>
          <cell r="T1017" t="str">
            <v/>
          </cell>
          <cell r="U1017" t="str">
            <v>7920</v>
          </cell>
          <cell r="V1017" t="str">
            <v>ZGFT</v>
          </cell>
          <cell r="W1017">
            <v>45748</v>
          </cell>
          <cell r="X1017">
            <v>0.11</v>
          </cell>
          <cell r="Y1017">
            <v>217.10959530000002</v>
          </cell>
        </row>
        <row r="1018">
          <cell r="A1018" t="str">
            <v>96906-000400A000</v>
          </cell>
          <cell r="B1018" t="str">
            <v>FG,ST-ALTA-Switch- 8 PoE_NA,Packing ASSY</v>
          </cell>
          <cell r="C1018" t="str">
            <v>429A</v>
          </cell>
          <cell r="D1018" t="str">
            <v>N05</v>
          </cell>
          <cell r="E1018" t="str">
            <v/>
          </cell>
          <cell r="F1018" t="str">
            <v>ZGFT</v>
          </cell>
          <cell r="G1018" t="str">
            <v>OCS  96906</v>
          </cell>
          <cell r="H1018">
            <v>0</v>
          </cell>
          <cell r="I1018">
            <v>1000</v>
          </cell>
          <cell r="J1018">
            <v>51085</v>
          </cell>
          <cell r="K1018">
            <v>49563.94</v>
          </cell>
          <cell r="L1018">
            <v>48759.02</v>
          </cell>
          <cell r="M1018">
            <v>0</v>
          </cell>
          <cell r="N1018">
            <v>0</v>
          </cell>
          <cell r="O1018">
            <v>0</v>
          </cell>
          <cell r="P1018" t="str">
            <v/>
          </cell>
          <cell r="Q1018" t="str">
            <v>96906</v>
          </cell>
          <cell r="R1018" t="str">
            <v/>
          </cell>
          <cell r="S1018" t="str">
            <v/>
          </cell>
          <cell r="T1018" t="str">
            <v/>
          </cell>
          <cell r="U1018" t="str">
            <v>7920</v>
          </cell>
          <cell r="V1018" t="str">
            <v>ZGFT</v>
          </cell>
          <cell r="W1018">
            <v>45748</v>
          </cell>
          <cell r="X1018">
            <v>0.11</v>
          </cell>
          <cell r="Y1018">
            <v>54.122512200000003</v>
          </cell>
        </row>
        <row r="1019">
          <cell r="A1019" t="str">
            <v>96906-000400A000</v>
          </cell>
          <cell r="B1019" t="str">
            <v>FG,ST-ALTA-Switch- 8 PoE_NA,Packing ASSY</v>
          </cell>
          <cell r="C1019" t="str">
            <v>429B</v>
          </cell>
          <cell r="D1019" t="str">
            <v>N05</v>
          </cell>
          <cell r="E1019" t="str">
            <v/>
          </cell>
          <cell r="F1019" t="str">
            <v>ZGFT</v>
          </cell>
          <cell r="G1019" t="str">
            <v>OCS  96906</v>
          </cell>
          <cell r="H1019">
            <v>0</v>
          </cell>
          <cell r="I1019">
            <v>1000</v>
          </cell>
          <cell r="J1019">
            <v>51085.29</v>
          </cell>
          <cell r="K1019">
            <v>49704.34</v>
          </cell>
          <cell r="L1019">
            <v>49005.42</v>
          </cell>
          <cell r="M1019">
            <v>0</v>
          </cell>
          <cell r="N1019">
            <v>0</v>
          </cell>
          <cell r="O1019">
            <v>0</v>
          </cell>
          <cell r="P1019" t="str">
            <v/>
          </cell>
          <cell r="Q1019" t="str">
            <v>96906</v>
          </cell>
          <cell r="R1019" t="str">
            <v/>
          </cell>
          <cell r="S1019" t="str">
            <v/>
          </cell>
          <cell r="T1019" t="str">
            <v/>
          </cell>
          <cell r="U1019" t="str">
            <v>7920</v>
          </cell>
          <cell r="V1019" t="str">
            <v>ZGFT</v>
          </cell>
          <cell r="W1019">
            <v>45748</v>
          </cell>
          <cell r="X1019">
            <v>0.11</v>
          </cell>
          <cell r="Y1019">
            <v>54.396016200000005</v>
          </cell>
        </row>
        <row r="1020">
          <cell r="A1020" t="str">
            <v>96906-000420A000</v>
          </cell>
          <cell r="B1020" t="str">
            <v>FG,GSB1601_NA,Packing ASSY,(ES-16-XG)</v>
          </cell>
          <cell r="C1020" t="str">
            <v>429A</v>
          </cell>
          <cell r="D1020" t="str">
            <v>N10</v>
          </cell>
          <cell r="E1020" t="str">
            <v/>
          </cell>
          <cell r="F1020" t="str">
            <v>ZGFT</v>
          </cell>
          <cell r="G1020" t="str">
            <v>OCS  96906</v>
          </cell>
          <cell r="H1020">
            <v>0</v>
          </cell>
          <cell r="I1020">
            <v>1000</v>
          </cell>
          <cell r="J1020">
            <v>273440</v>
          </cell>
          <cell r="K1020">
            <v>265016.62</v>
          </cell>
          <cell r="L1020">
            <v>265319.39</v>
          </cell>
          <cell r="M1020">
            <v>0</v>
          </cell>
          <cell r="N1020">
            <v>265.32</v>
          </cell>
          <cell r="O1020">
            <v>1</v>
          </cell>
          <cell r="P1020" t="str">
            <v/>
          </cell>
          <cell r="Q1020" t="str">
            <v>96906</v>
          </cell>
          <cell r="R1020" t="str">
            <v/>
          </cell>
          <cell r="S1020" t="str">
            <v/>
          </cell>
          <cell r="T1020" t="str">
            <v/>
          </cell>
          <cell r="U1020" t="str">
            <v>7920</v>
          </cell>
          <cell r="V1020" t="str">
            <v>ZGFT</v>
          </cell>
          <cell r="W1020">
            <v>45748</v>
          </cell>
          <cell r="X1020">
            <v>0.11</v>
          </cell>
          <cell r="Y1020">
            <v>294.50452290000004</v>
          </cell>
        </row>
        <row r="1021">
          <cell r="A1021" t="str">
            <v>96906-000440A000</v>
          </cell>
          <cell r="B1021" t="str">
            <v>FG,GSB1601_NA,Packing ASSY,(ES-16-XG)</v>
          </cell>
          <cell r="C1021" t="str">
            <v>429A</v>
          </cell>
          <cell r="D1021" t="str">
            <v>N10</v>
          </cell>
          <cell r="E1021" t="str">
            <v/>
          </cell>
          <cell r="F1021" t="str">
            <v>ZGFT</v>
          </cell>
          <cell r="G1021" t="str">
            <v>OCS  96906</v>
          </cell>
          <cell r="H1021">
            <v>0</v>
          </cell>
          <cell r="I1021">
            <v>1000</v>
          </cell>
          <cell r="J1021">
            <v>265166.67</v>
          </cell>
          <cell r="K1021">
            <v>265066.62</v>
          </cell>
          <cell r="L1021">
            <v>265369.39</v>
          </cell>
          <cell r="M1021">
            <v>0</v>
          </cell>
          <cell r="N1021">
            <v>0</v>
          </cell>
          <cell r="O1021">
            <v>0</v>
          </cell>
          <cell r="P1021" t="str">
            <v/>
          </cell>
          <cell r="Q1021" t="str">
            <v>96906</v>
          </cell>
          <cell r="R1021" t="str">
            <v/>
          </cell>
          <cell r="S1021" t="str">
            <v/>
          </cell>
          <cell r="T1021" t="str">
            <v/>
          </cell>
          <cell r="U1021" t="str">
            <v>7920</v>
          </cell>
          <cell r="V1021" t="str">
            <v>ZGFT</v>
          </cell>
          <cell r="W1021">
            <v>45748</v>
          </cell>
          <cell r="X1021">
            <v>0.11</v>
          </cell>
          <cell r="Y1021">
            <v>294.56002290000004</v>
          </cell>
        </row>
        <row r="1022">
          <cell r="A1022" t="str">
            <v>96906-000460A000</v>
          </cell>
          <cell r="B1022" t="str">
            <v>FG,GSB1601_NA,Packing ASSY,(ES-16-XG) UI</v>
          </cell>
          <cell r="C1022" t="str">
            <v>429A</v>
          </cell>
          <cell r="D1022" t="str">
            <v>N10</v>
          </cell>
          <cell r="E1022" t="str">
            <v/>
          </cell>
          <cell r="F1022" t="str">
            <v>ZGFT</v>
          </cell>
          <cell r="G1022" t="str">
            <v>OCS  96906</v>
          </cell>
          <cell r="H1022">
            <v>0</v>
          </cell>
          <cell r="I1022">
            <v>1000</v>
          </cell>
          <cell r="J1022">
            <v>0</v>
          </cell>
          <cell r="K1022">
            <v>264920.46999999997</v>
          </cell>
          <cell r="L1022">
            <v>265354.21999999997</v>
          </cell>
          <cell r="M1022">
            <v>0</v>
          </cell>
          <cell r="N1022">
            <v>0</v>
          </cell>
          <cell r="O1022">
            <v>0</v>
          </cell>
          <cell r="P1022" t="str">
            <v/>
          </cell>
          <cell r="Q1022" t="str">
            <v>96906</v>
          </cell>
          <cell r="R1022" t="str">
            <v/>
          </cell>
          <cell r="S1022" t="str">
            <v/>
          </cell>
          <cell r="T1022" t="str">
            <v/>
          </cell>
          <cell r="U1022" t="str">
            <v>7920</v>
          </cell>
          <cell r="V1022" t="str">
            <v>ZGFT</v>
          </cell>
          <cell r="W1022">
            <v>45748</v>
          </cell>
          <cell r="X1022">
            <v>0.11</v>
          </cell>
          <cell r="Y1022">
            <v>294.54318420000004</v>
          </cell>
        </row>
        <row r="1023">
          <cell r="A1023" t="str">
            <v>96906-000480A000</v>
          </cell>
          <cell r="B1023" t="str">
            <v>FG,GSUBUSW-Lite-16-POE_NA,Packing ASSY</v>
          </cell>
          <cell r="C1023" t="str">
            <v>429A</v>
          </cell>
          <cell r="D1023" t="str">
            <v>N10</v>
          </cell>
          <cell r="E1023" t="str">
            <v/>
          </cell>
          <cell r="F1023" t="str">
            <v>ZGFT</v>
          </cell>
          <cell r="G1023" t="str">
            <v>OCS  96906</v>
          </cell>
          <cell r="H1023">
            <v>0</v>
          </cell>
          <cell r="I1023">
            <v>1000</v>
          </cell>
          <cell r="J1023">
            <v>76550</v>
          </cell>
          <cell r="K1023">
            <v>63817.2</v>
          </cell>
          <cell r="L1023">
            <v>64257.03</v>
          </cell>
          <cell r="M1023">
            <v>0</v>
          </cell>
          <cell r="N1023">
            <v>0</v>
          </cell>
          <cell r="O1023">
            <v>0</v>
          </cell>
          <cell r="P1023" t="str">
            <v/>
          </cell>
          <cell r="Q1023" t="str">
            <v>96906</v>
          </cell>
          <cell r="R1023" t="str">
            <v/>
          </cell>
          <cell r="S1023" t="str">
            <v/>
          </cell>
          <cell r="T1023" t="str">
            <v/>
          </cell>
          <cell r="U1023" t="str">
            <v>7920</v>
          </cell>
          <cell r="V1023" t="str">
            <v>ZGFT</v>
          </cell>
          <cell r="W1023">
            <v>45748</v>
          </cell>
          <cell r="X1023">
            <v>0.11</v>
          </cell>
          <cell r="Y1023">
            <v>71.325303300000002</v>
          </cell>
        </row>
        <row r="1024">
          <cell r="A1024" t="str">
            <v>96906-000480A000</v>
          </cell>
          <cell r="B1024" t="str">
            <v>FG,GSUBUSW-Lite-16-POE_NA,Packing ASSY</v>
          </cell>
          <cell r="C1024" t="str">
            <v>429B</v>
          </cell>
          <cell r="D1024" t="str">
            <v>N10</v>
          </cell>
          <cell r="E1024" t="str">
            <v/>
          </cell>
          <cell r="F1024" t="str">
            <v>ZGFT</v>
          </cell>
          <cell r="G1024" t="str">
            <v>OCS  96906</v>
          </cell>
          <cell r="H1024">
            <v>0</v>
          </cell>
          <cell r="I1024">
            <v>1000</v>
          </cell>
          <cell r="J1024">
            <v>0</v>
          </cell>
          <cell r="K1024">
            <v>64323.87</v>
          </cell>
          <cell r="L1024">
            <v>64757.7</v>
          </cell>
          <cell r="M1024">
            <v>0</v>
          </cell>
          <cell r="N1024">
            <v>0</v>
          </cell>
          <cell r="O1024">
            <v>0</v>
          </cell>
          <cell r="P1024" t="str">
            <v/>
          </cell>
          <cell r="Q1024" t="str">
            <v>96906</v>
          </cell>
          <cell r="R1024" t="str">
            <v/>
          </cell>
          <cell r="S1024" t="str">
            <v/>
          </cell>
          <cell r="T1024" t="str">
            <v/>
          </cell>
          <cell r="U1024" t="str">
            <v>7920</v>
          </cell>
          <cell r="V1024" t="str">
            <v>ZGFT</v>
          </cell>
          <cell r="W1024">
            <v>45748</v>
          </cell>
          <cell r="X1024">
            <v>0.11</v>
          </cell>
          <cell r="Y1024">
            <v>71.881047000000009</v>
          </cell>
        </row>
        <row r="1025">
          <cell r="A1025" t="str">
            <v>96906-000490A000</v>
          </cell>
          <cell r="B1025" t="str">
            <v>FG,GSUBUSW-Lite-16-POE_NA,Packing ASSY</v>
          </cell>
          <cell r="C1025" t="str">
            <v>429A</v>
          </cell>
          <cell r="D1025" t="str">
            <v>N10</v>
          </cell>
          <cell r="E1025" t="str">
            <v/>
          </cell>
          <cell r="F1025" t="str">
            <v>ZGFT</v>
          </cell>
          <cell r="G1025" t="str">
            <v>OCS  96906</v>
          </cell>
          <cell r="H1025">
            <v>0</v>
          </cell>
          <cell r="I1025">
            <v>1000</v>
          </cell>
          <cell r="J1025">
            <v>71117.36</v>
          </cell>
          <cell r="K1025">
            <v>64144.59</v>
          </cell>
          <cell r="L1025">
            <v>64584.42</v>
          </cell>
          <cell r="M1025">
            <v>0</v>
          </cell>
          <cell r="N1025">
            <v>3422.97</v>
          </cell>
          <cell r="O1025">
            <v>53</v>
          </cell>
          <cell r="P1025" t="str">
            <v/>
          </cell>
          <cell r="Q1025" t="str">
            <v>96906</v>
          </cell>
          <cell r="R1025" t="str">
            <v/>
          </cell>
          <cell r="S1025" t="str">
            <v/>
          </cell>
          <cell r="T1025" t="str">
            <v/>
          </cell>
          <cell r="U1025" t="str">
            <v>7920</v>
          </cell>
          <cell r="V1025" t="str">
            <v>ZGFT</v>
          </cell>
          <cell r="W1025">
            <v>45748</v>
          </cell>
          <cell r="X1025">
            <v>0.11</v>
          </cell>
          <cell r="Y1025">
            <v>71.688706199999999</v>
          </cell>
        </row>
        <row r="1026">
          <cell r="A1026" t="str">
            <v>96906-000490A000</v>
          </cell>
          <cell r="B1026" t="str">
            <v>FG,GSUBUSW-Lite-16-POE_NA,Packing ASSY</v>
          </cell>
          <cell r="C1026" t="str">
            <v>429B</v>
          </cell>
          <cell r="D1026" t="str">
            <v>N10</v>
          </cell>
          <cell r="E1026" t="str">
            <v/>
          </cell>
          <cell r="F1026" t="str">
            <v>ZGFT</v>
          </cell>
          <cell r="G1026" t="str">
            <v>OCS  96906</v>
          </cell>
          <cell r="H1026">
            <v>0</v>
          </cell>
          <cell r="I1026">
            <v>1000</v>
          </cell>
          <cell r="J1026">
            <v>68520.42</v>
          </cell>
          <cell r="K1026">
            <v>64736.76</v>
          </cell>
          <cell r="L1026">
            <v>65274.15</v>
          </cell>
          <cell r="M1026">
            <v>0</v>
          </cell>
          <cell r="N1026">
            <v>0</v>
          </cell>
          <cell r="O1026">
            <v>0</v>
          </cell>
          <cell r="P1026" t="str">
            <v/>
          </cell>
          <cell r="Q1026" t="str">
            <v>96906</v>
          </cell>
          <cell r="R1026" t="str">
            <v/>
          </cell>
          <cell r="S1026" t="str">
            <v/>
          </cell>
          <cell r="T1026" t="str">
            <v/>
          </cell>
          <cell r="U1026" t="str">
            <v>7920</v>
          </cell>
          <cell r="V1026" t="str">
            <v>ZGFT</v>
          </cell>
          <cell r="W1026">
            <v>45748</v>
          </cell>
          <cell r="X1026">
            <v>0.11</v>
          </cell>
          <cell r="Y1026">
            <v>72.454306500000015</v>
          </cell>
        </row>
        <row r="1027">
          <cell r="A1027" t="str">
            <v>96906-000500A000</v>
          </cell>
          <cell r="B1027" t="str">
            <v>FG,ST-1001-MQ1P_NA,Packing ASSY,RoHS2</v>
          </cell>
          <cell r="C1027" t="str">
            <v>429A</v>
          </cell>
          <cell r="D1027" t="str">
            <v>N05</v>
          </cell>
          <cell r="E1027" t="str">
            <v/>
          </cell>
          <cell r="F1027" t="str">
            <v>ZGFT</v>
          </cell>
          <cell r="G1027" t="str">
            <v>OCS  96906</v>
          </cell>
          <cell r="H1027">
            <v>0</v>
          </cell>
          <cell r="I1027">
            <v>1000</v>
          </cell>
          <cell r="J1027">
            <v>81446.720000000001</v>
          </cell>
          <cell r="K1027">
            <v>53956.13</v>
          </cell>
          <cell r="L1027">
            <v>59816.54</v>
          </cell>
          <cell r="M1027">
            <v>0</v>
          </cell>
          <cell r="N1027">
            <v>0</v>
          </cell>
          <cell r="O1027">
            <v>0</v>
          </cell>
          <cell r="P1027" t="str">
            <v/>
          </cell>
          <cell r="Q1027" t="str">
            <v>96906</v>
          </cell>
          <cell r="R1027" t="str">
            <v/>
          </cell>
          <cell r="S1027" t="str">
            <v/>
          </cell>
          <cell r="T1027" t="str">
            <v/>
          </cell>
          <cell r="U1027" t="str">
            <v>7920</v>
          </cell>
          <cell r="V1027" t="str">
            <v>ZGFT</v>
          </cell>
          <cell r="W1027">
            <v>45748</v>
          </cell>
          <cell r="X1027">
            <v>0.11</v>
          </cell>
          <cell r="Y1027">
            <v>66.396359400000009</v>
          </cell>
        </row>
        <row r="1028">
          <cell r="A1028" t="str">
            <v>96906-000500A000</v>
          </cell>
          <cell r="B1028" t="str">
            <v>FG,ST-1001-MQ1P_NA,Packing ASSY,RoHS2</v>
          </cell>
          <cell r="C1028" t="str">
            <v>429B</v>
          </cell>
          <cell r="D1028" t="str">
            <v>N14</v>
          </cell>
          <cell r="E1028" t="str">
            <v/>
          </cell>
          <cell r="F1028" t="str">
            <v>ZGFT</v>
          </cell>
          <cell r="G1028" t="str">
            <v>OCS  96906</v>
          </cell>
          <cell r="H1028">
            <v>0</v>
          </cell>
          <cell r="I1028">
            <v>1000</v>
          </cell>
          <cell r="J1028">
            <v>55105</v>
          </cell>
          <cell r="K1028">
            <v>57754.42</v>
          </cell>
          <cell r="L1028">
            <v>56304.21</v>
          </cell>
          <cell r="M1028">
            <v>0</v>
          </cell>
          <cell r="N1028">
            <v>0</v>
          </cell>
          <cell r="O1028">
            <v>0</v>
          </cell>
          <cell r="P1028" t="str">
            <v/>
          </cell>
          <cell r="Q1028" t="str">
            <v>96906</v>
          </cell>
          <cell r="R1028" t="str">
            <v/>
          </cell>
          <cell r="S1028" t="str">
            <v/>
          </cell>
          <cell r="T1028" t="str">
            <v/>
          </cell>
          <cell r="U1028" t="str">
            <v>7920</v>
          </cell>
          <cell r="V1028" t="str">
            <v>ZGFT</v>
          </cell>
          <cell r="W1028">
            <v>45748</v>
          </cell>
          <cell r="X1028">
            <v>0.11</v>
          </cell>
          <cell r="Y1028">
            <v>62.4976731</v>
          </cell>
        </row>
        <row r="1029">
          <cell r="A1029" t="str">
            <v>96906-000560A000</v>
          </cell>
          <cell r="B1029" t="str">
            <v>FG,EN5320-48P-8XE_NA,Packing ASSY,LOVN</v>
          </cell>
          <cell r="C1029" t="str">
            <v>429A</v>
          </cell>
          <cell r="D1029" t="str">
            <v>N05</v>
          </cell>
          <cell r="E1029" t="str">
            <v/>
          </cell>
          <cell r="F1029" t="str">
            <v>ZGFT</v>
          </cell>
          <cell r="G1029" t="str">
            <v>OCS  96906</v>
          </cell>
          <cell r="H1029">
            <v>0</v>
          </cell>
          <cell r="I1029">
            <v>1000</v>
          </cell>
          <cell r="J1029">
            <v>0</v>
          </cell>
          <cell r="K1029">
            <v>516686.89</v>
          </cell>
          <cell r="L1029">
            <v>513075.06</v>
          </cell>
          <cell r="M1029">
            <v>0</v>
          </cell>
          <cell r="N1029">
            <v>0</v>
          </cell>
          <cell r="O1029">
            <v>0</v>
          </cell>
          <cell r="P1029" t="str">
            <v/>
          </cell>
          <cell r="Q1029" t="str">
            <v>96906</v>
          </cell>
          <cell r="R1029" t="str">
            <v/>
          </cell>
          <cell r="S1029" t="str">
            <v/>
          </cell>
          <cell r="T1029" t="str">
            <v/>
          </cell>
          <cell r="U1029" t="str">
            <v>7920</v>
          </cell>
          <cell r="V1029" t="str">
            <v>ZGFT</v>
          </cell>
          <cell r="W1029">
            <v>45748</v>
          </cell>
          <cell r="X1029">
            <v>0.11</v>
          </cell>
          <cell r="Y1029">
            <v>569.51331660000005</v>
          </cell>
        </row>
        <row r="1030">
          <cell r="A1030" t="str">
            <v>96906-000560A000</v>
          </cell>
          <cell r="B1030" t="str">
            <v>FG,EN5320-48P-8XE_NA,Packing ASSY,LOVN</v>
          </cell>
          <cell r="C1030" t="str">
            <v>429B</v>
          </cell>
          <cell r="D1030" t="str">
            <v>N05</v>
          </cell>
          <cell r="E1030" t="str">
            <v/>
          </cell>
          <cell r="F1030" t="str">
            <v>ZGFT</v>
          </cell>
          <cell r="G1030" t="str">
            <v>OCS  96906</v>
          </cell>
          <cell r="H1030">
            <v>0</v>
          </cell>
          <cell r="I1030">
            <v>1000</v>
          </cell>
          <cell r="J1030">
            <v>0</v>
          </cell>
          <cell r="K1030">
            <v>520268.97</v>
          </cell>
          <cell r="L1030">
            <v>516454.61</v>
          </cell>
          <cell r="M1030">
            <v>0</v>
          </cell>
          <cell r="N1030">
            <v>0</v>
          </cell>
          <cell r="O1030">
            <v>0</v>
          </cell>
          <cell r="P1030" t="str">
            <v/>
          </cell>
          <cell r="Q1030" t="str">
            <v>96906</v>
          </cell>
          <cell r="R1030" t="str">
            <v/>
          </cell>
          <cell r="S1030" t="str">
            <v/>
          </cell>
          <cell r="T1030" t="str">
            <v/>
          </cell>
          <cell r="U1030" t="str">
            <v>7920</v>
          </cell>
          <cell r="V1030" t="str">
            <v>ZGFT</v>
          </cell>
          <cell r="W1030">
            <v>45748</v>
          </cell>
          <cell r="X1030">
            <v>0.11</v>
          </cell>
          <cell r="Y1030">
            <v>573.26461710000001</v>
          </cell>
        </row>
        <row r="1031">
          <cell r="A1031" t="str">
            <v>96906-000590A000</v>
          </cell>
          <cell r="B1031" t="str">
            <v>FG,EN5320-24T-8XE_NA,LOVN Extreme</v>
          </cell>
          <cell r="C1031" t="str">
            <v>429A</v>
          </cell>
          <cell r="D1031" t="str">
            <v>N05</v>
          </cell>
          <cell r="E1031" t="str">
            <v/>
          </cell>
          <cell r="F1031" t="str">
            <v>ZGFT</v>
          </cell>
          <cell r="G1031" t="str">
            <v>OCS  96906</v>
          </cell>
          <cell r="H1031">
            <v>0</v>
          </cell>
          <cell r="I1031">
            <v>1000</v>
          </cell>
          <cell r="J1031">
            <v>232296</v>
          </cell>
          <cell r="K1031">
            <v>232296.06</v>
          </cell>
          <cell r="L1031">
            <v>238618.57</v>
          </cell>
          <cell r="M1031">
            <v>0</v>
          </cell>
          <cell r="N1031">
            <v>0</v>
          </cell>
          <cell r="O1031">
            <v>0</v>
          </cell>
          <cell r="P1031" t="str">
            <v/>
          </cell>
          <cell r="Q1031" t="str">
            <v>96906</v>
          </cell>
          <cell r="R1031" t="str">
            <v/>
          </cell>
          <cell r="S1031" t="str">
            <v/>
          </cell>
          <cell r="T1031" t="str">
            <v/>
          </cell>
          <cell r="U1031" t="str">
            <v>7920</v>
          </cell>
          <cell r="V1031" t="str">
            <v>ZGFT</v>
          </cell>
          <cell r="W1031">
            <v>45748</v>
          </cell>
          <cell r="X1031">
            <v>0.11</v>
          </cell>
          <cell r="Y1031">
            <v>264.86661270000002</v>
          </cell>
        </row>
        <row r="1032">
          <cell r="A1032" t="str">
            <v>96906-000600A000</v>
          </cell>
          <cell r="B1032" t="str">
            <v>FG,EN5320-24P-8XE_NA,LOVN Extreme</v>
          </cell>
          <cell r="C1032" t="str">
            <v>429A</v>
          </cell>
          <cell r="D1032" t="str">
            <v>N05</v>
          </cell>
          <cell r="E1032" t="str">
            <v/>
          </cell>
          <cell r="F1032" t="str">
            <v>ZGFT</v>
          </cell>
          <cell r="G1032" t="str">
            <v>OCS  96906</v>
          </cell>
          <cell r="H1032">
            <v>0</v>
          </cell>
          <cell r="I1032">
            <v>1000</v>
          </cell>
          <cell r="J1032">
            <v>308680</v>
          </cell>
          <cell r="K1032">
            <v>302373.12</v>
          </cell>
          <cell r="L1032">
            <v>308676.3</v>
          </cell>
          <cell r="M1032">
            <v>0</v>
          </cell>
          <cell r="N1032">
            <v>308.68</v>
          </cell>
          <cell r="O1032">
            <v>1</v>
          </cell>
          <cell r="P1032" t="str">
            <v/>
          </cell>
          <cell r="Q1032" t="str">
            <v>96906</v>
          </cell>
          <cell r="R1032" t="str">
            <v/>
          </cell>
          <cell r="S1032" t="str">
            <v/>
          </cell>
          <cell r="T1032" t="str">
            <v/>
          </cell>
          <cell r="U1032" t="str">
            <v>7920</v>
          </cell>
          <cell r="V1032" t="str">
            <v>ZGFT</v>
          </cell>
          <cell r="W1032">
            <v>45748</v>
          </cell>
          <cell r="X1032">
            <v>0.11</v>
          </cell>
          <cell r="Y1032">
            <v>342.63069300000001</v>
          </cell>
        </row>
        <row r="1033">
          <cell r="A1033" t="str">
            <v>96906-000610A000</v>
          </cell>
          <cell r="B1033" t="str">
            <v>FG,EN5320-16P-4XE_NA,LOVN Extreme</v>
          </cell>
          <cell r="C1033" t="str">
            <v>429A</v>
          </cell>
          <cell r="D1033" t="str">
            <v>N05</v>
          </cell>
          <cell r="E1033" t="str">
            <v/>
          </cell>
          <cell r="F1033" t="str">
            <v>ZGFT</v>
          </cell>
          <cell r="G1033" t="str">
            <v>OCS  96906</v>
          </cell>
          <cell r="H1033">
            <v>0</v>
          </cell>
          <cell r="I1033">
            <v>1000</v>
          </cell>
          <cell r="J1033">
            <v>296730.8</v>
          </cell>
          <cell r="K1033">
            <v>296730.8</v>
          </cell>
          <cell r="L1033">
            <v>303065.67</v>
          </cell>
          <cell r="M1033">
            <v>0</v>
          </cell>
          <cell r="N1033">
            <v>0</v>
          </cell>
          <cell r="O1033">
            <v>0</v>
          </cell>
          <cell r="P1033" t="str">
            <v/>
          </cell>
          <cell r="Q1033" t="str">
            <v>96906</v>
          </cell>
          <cell r="R1033" t="str">
            <v/>
          </cell>
          <cell r="S1033" t="str">
            <v/>
          </cell>
          <cell r="T1033" t="str">
            <v/>
          </cell>
          <cell r="U1033" t="str">
            <v>7920</v>
          </cell>
          <cell r="V1033" t="str">
            <v>ZGFT</v>
          </cell>
          <cell r="W1033">
            <v>45748</v>
          </cell>
          <cell r="X1033">
            <v>0.11</v>
          </cell>
          <cell r="Y1033">
            <v>336.40289370000005</v>
          </cell>
        </row>
        <row r="1034">
          <cell r="A1034" t="str">
            <v>96906-000620A000</v>
          </cell>
          <cell r="B1034" t="str">
            <v>FG,EN5320-16P-4XE-DC_NA,_FG_LOVN_SLA,</v>
          </cell>
          <cell r="C1034" t="str">
            <v>429A</v>
          </cell>
          <cell r="D1034" t="str">
            <v>N05</v>
          </cell>
          <cell r="E1034" t="str">
            <v/>
          </cell>
          <cell r="F1034" t="str">
            <v>ZGFT</v>
          </cell>
          <cell r="G1034" t="str">
            <v>OCS  96906</v>
          </cell>
          <cell r="H1034">
            <v>0</v>
          </cell>
          <cell r="I1034">
            <v>1000</v>
          </cell>
          <cell r="J1034">
            <v>0</v>
          </cell>
          <cell r="K1034">
            <v>343142.98</v>
          </cell>
          <cell r="L1034">
            <v>341323.24</v>
          </cell>
          <cell r="M1034">
            <v>0</v>
          </cell>
          <cell r="N1034">
            <v>0</v>
          </cell>
          <cell r="O1034">
            <v>0</v>
          </cell>
          <cell r="P1034" t="str">
            <v/>
          </cell>
          <cell r="Q1034" t="str">
            <v>96906</v>
          </cell>
          <cell r="R1034" t="str">
            <v/>
          </cell>
          <cell r="S1034" t="str">
            <v/>
          </cell>
          <cell r="T1034" t="str">
            <v/>
          </cell>
          <cell r="U1034" t="str">
            <v>7920</v>
          </cell>
          <cell r="V1034" t="str">
            <v>ZGFT</v>
          </cell>
          <cell r="W1034">
            <v>45748</v>
          </cell>
          <cell r="X1034">
            <v>0.11</v>
          </cell>
          <cell r="Y1034">
            <v>378.86879640000001</v>
          </cell>
        </row>
        <row r="1035">
          <cell r="A1035" t="str">
            <v>96908-000010A000</v>
          </cell>
          <cell r="B1035" t="str">
            <v>FG,GSUBUSW-Lite-8-POE_NA,8ports + 1G</v>
          </cell>
          <cell r="C1035" t="str">
            <v>429A</v>
          </cell>
          <cell r="D1035" t="str">
            <v>N10</v>
          </cell>
          <cell r="E1035" t="str">
            <v/>
          </cell>
          <cell r="F1035" t="str">
            <v>ZGFT</v>
          </cell>
          <cell r="G1035" t="str">
            <v>OCS  96908</v>
          </cell>
          <cell r="H1035">
            <v>0</v>
          </cell>
          <cell r="I1035">
            <v>1000</v>
          </cell>
          <cell r="J1035">
            <v>0</v>
          </cell>
          <cell r="K1035">
            <v>38081.07</v>
          </cell>
          <cell r="L1035">
            <v>38436.300000000003</v>
          </cell>
          <cell r="M1035">
            <v>0</v>
          </cell>
          <cell r="N1035">
            <v>0</v>
          </cell>
          <cell r="O1035">
            <v>0</v>
          </cell>
          <cell r="P1035" t="str">
            <v/>
          </cell>
          <cell r="Q1035" t="str">
            <v>96908</v>
          </cell>
          <cell r="R1035" t="str">
            <v/>
          </cell>
          <cell r="S1035" t="str">
            <v/>
          </cell>
          <cell r="T1035" t="str">
            <v/>
          </cell>
          <cell r="U1035" t="str">
            <v>7920</v>
          </cell>
          <cell r="V1035" t="str">
            <v>ZGFT</v>
          </cell>
          <cell r="W1035">
            <v>45748</v>
          </cell>
          <cell r="X1035">
            <v>0.11</v>
          </cell>
          <cell r="Y1035">
            <v>42.664293000000008</v>
          </cell>
        </row>
        <row r="1036">
          <cell r="A1036" t="str">
            <v>96908-000010A000</v>
          </cell>
          <cell r="B1036" t="str">
            <v>FG,GSUBUSW-Lite-8-POE_NA,8ports + 1G</v>
          </cell>
          <cell r="C1036" t="str">
            <v>429B</v>
          </cell>
          <cell r="D1036" t="str">
            <v>N10</v>
          </cell>
          <cell r="E1036" t="str">
            <v/>
          </cell>
          <cell r="F1036" t="str">
            <v>ZGFT</v>
          </cell>
          <cell r="G1036" t="str">
            <v>OCS  96908</v>
          </cell>
          <cell r="H1036">
            <v>0</v>
          </cell>
          <cell r="I1036">
            <v>1000</v>
          </cell>
          <cell r="J1036">
            <v>0</v>
          </cell>
          <cell r="K1036">
            <v>38061.9</v>
          </cell>
          <cell r="L1036">
            <v>38417.129999999997</v>
          </cell>
          <cell r="M1036">
            <v>0</v>
          </cell>
          <cell r="N1036">
            <v>0</v>
          </cell>
          <cell r="O1036">
            <v>0</v>
          </cell>
          <cell r="P1036" t="str">
            <v/>
          </cell>
          <cell r="Q1036" t="str">
            <v>96908</v>
          </cell>
          <cell r="R1036" t="str">
            <v/>
          </cell>
          <cell r="S1036" t="str">
            <v/>
          </cell>
          <cell r="T1036" t="str">
            <v/>
          </cell>
          <cell r="U1036" t="str">
            <v>7920</v>
          </cell>
          <cell r="V1036" t="str">
            <v>ZGFT</v>
          </cell>
          <cell r="W1036">
            <v>45748</v>
          </cell>
          <cell r="X1036">
            <v>0.11</v>
          </cell>
          <cell r="Y1036">
            <v>42.643014300000004</v>
          </cell>
        </row>
        <row r="1037">
          <cell r="A1037" t="str">
            <v>96908-000020A000</v>
          </cell>
          <cell r="B1037" t="str">
            <v>FG,GSUBUSW-Lite-16-POE_NA,FCC</v>
          </cell>
          <cell r="C1037" t="str">
            <v>429A</v>
          </cell>
          <cell r="D1037" t="str">
            <v>N10</v>
          </cell>
          <cell r="E1037" t="str">
            <v/>
          </cell>
          <cell r="F1037" t="str">
            <v>ZGFT</v>
          </cell>
          <cell r="G1037" t="str">
            <v>OCS  96908</v>
          </cell>
          <cell r="H1037">
            <v>0</v>
          </cell>
          <cell r="I1037">
            <v>1000</v>
          </cell>
          <cell r="J1037">
            <v>72645</v>
          </cell>
          <cell r="K1037">
            <v>63754.91</v>
          </cell>
          <cell r="L1037">
            <v>64190.78</v>
          </cell>
          <cell r="M1037">
            <v>0</v>
          </cell>
          <cell r="N1037">
            <v>0</v>
          </cell>
          <cell r="O1037">
            <v>0</v>
          </cell>
          <cell r="P1037" t="str">
            <v/>
          </cell>
          <cell r="Q1037" t="str">
            <v>96908</v>
          </cell>
          <cell r="R1037" t="str">
            <v/>
          </cell>
          <cell r="S1037" t="str">
            <v/>
          </cell>
          <cell r="T1037" t="str">
            <v/>
          </cell>
          <cell r="U1037" t="str">
            <v>7920</v>
          </cell>
          <cell r="V1037" t="str">
            <v>ZGFT</v>
          </cell>
          <cell r="W1037">
            <v>45748</v>
          </cell>
          <cell r="X1037">
            <v>0.11</v>
          </cell>
          <cell r="Y1037">
            <v>71.251765800000015</v>
          </cell>
        </row>
        <row r="1038">
          <cell r="A1038" t="str">
            <v>96908-000020A000</v>
          </cell>
          <cell r="B1038" t="str">
            <v>FG,GSUBUSW-Lite-16-POE_NA,FCC</v>
          </cell>
          <cell r="C1038" t="str">
            <v>429B</v>
          </cell>
          <cell r="D1038" t="str">
            <v>N10</v>
          </cell>
          <cell r="E1038" t="str">
            <v/>
          </cell>
          <cell r="F1038" t="str">
            <v>ZGFT</v>
          </cell>
          <cell r="G1038" t="str">
            <v>OCS  96908</v>
          </cell>
          <cell r="H1038">
            <v>0</v>
          </cell>
          <cell r="I1038">
            <v>1000</v>
          </cell>
          <cell r="J1038">
            <v>72645</v>
          </cell>
          <cell r="K1038">
            <v>64258.27</v>
          </cell>
          <cell r="L1038">
            <v>64688.15</v>
          </cell>
          <cell r="M1038">
            <v>0</v>
          </cell>
          <cell r="N1038">
            <v>0</v>
          </cell>
          <cell r="O1038">
            <v>0</v>
          </cell>
          <cell r="P1038" t="str">
            <v/>
          </cell>
          <cell r="Q1038" t="str">
            <v>96908</v>
          </cell>
          <cell r="R1038" t="str">
            <v/>
          </cell>
          <cell r="S1038" t="str">
            <v/>
          </cell>
          <cell r="T1038" t="str">
            <v/>
          </cell>
          <cell r="U1038" t="str">
            <v>7920</v>
          </cell>
          <cell r="V1038" t="str">
            <v>ZGFT</v>
          </cell>
          <cell r="W1038">
            <v>45748</v>
          </cell>
          <cell r="X1038">
            <v>0.11</v>
          </cell>
          <cell r="Y1038">
            <v>71.80384650000002</v>
          </cell>
        </row>
        <row r="1039">
          <cell r="A1039" t="str">
            <v>96908-000030A000</v>
          </cell>
          <cell r="B1039" t="str">
            <v>FG,GSUBUSW-Flex-Mini_NA,FCC,600-02185</v>
          </cell>
          <cell r="C1039" t="str">
            <v>429A</v>
          </cell>
          <cell r="D1039" t="str">
            <v>N10</v>
          </cell>
          <cell r="E1039" t="str">
            <v/>
          </cell>
          <cell r="F1039" t="str">
            <v>ZGFT</v>
          </cell>
          <cell r="G1039" t="str">
            <v>OCS  96908</v>
          </cell>
          <cell r="H1039">
            <v>0</v>
          </cell>
          <cell r="I1039">
            <v>1000</v>
          </cell>
          <cell r="J1039">
            <v>131463.32999999999</v>
          </cell>
          <cell r="K1039">
            <v>58813.01</v>
          </cell>
          <cell r="L1039">
            <v>59805.95</v>
          </cell>
          <cell r="M1039">
            <v>0</v>
          </cell>
          <cell r="N1039">
            <v>0</v>
          </cell>
          <cell r="O1039">
            <v>0</v>
          </cell>
          <cell r="P1039" t="str">
            <v/>
          </cell>
          <cell r="Q1039" t="str">
            <v>96908</v>
          </cell>
          <cell r="R1039" t="str">
            <v/>
          </cell>
          <cell r="S1039" t="str">
            <v/>
          </cell>
          <cell r="T1039" t="str">
            <v/>
          </cell>
          <cell r="U1039" t="str">
            <v>7920</v>
          </cell>
          <cell r="V1039" t="str">
            <v>ZGFT</v>
          </cell>
          <cell r="W1039">
            <v>45748</v>
          </cell>
          <cell r="X1039">
            <v>0.11</v>
          </cell>
          <cell r="Y1039">
            <v>66.384604499999995</v>
          </cell>
        </row>
        <row r="1040">
          <cell r="A1040" t="str">
            <v>96908-000030A000</v>
          </cell>
          <cell r="B1040" t="str">
            <v>FG,GSUBUSW-Flex-Mini_NA,FCC,600-02185</v>
          </cell>
          <cell r="C1040" t="str">
            <v>429B</v>
          </cell>
          <cell r="D1040" t="str">
            <v>N10</v>
          </cell>
          <cell r="E1040" t="str">
            <v/>
          </cell>
          <cell r="F1040" t="str">
            <v>ZGFT</v>
          </cell>
          <cell r="G1040" t="str">
            <v>OCS  96908</v>
          </cell>
          <cell r="H1040">
            <v>0</v>
          </cell>
          <cell r="I1040">
            <v>1000</v>
          </cell>
          <cell r="J1040">
            <v>131464.29</v>
          </cell>
          <cell r="K1040">
            <v>60278.41</v>
          </cell>
          <cell r="L1040">
            <v>61449.64</v>
          </cell>
          <cell r="M1040">
            <v>0</v>
          </cell>
          <cell r="N1040">
            <v>0</v>
          </cell>
          <cell r="O1040">
            <v>0</v>
          </cell>
          <cell r="P1040" t="str">
            <v/>
          </cell>
          <cell r="Q1040" t="str">
            <v>96908</v>
          </cell>
          <cell r="R1040" t="str">
            <v/>
          </cell>
          <cell r="S1040" t="str">
            <v/>
          </cell>
          <cell r="T1040" t="str">
            <v/>
          </cell>
          <cell r="U1040" t="str">
            <v>7920</v>
          </cell>
          <cell r="V1040" t="str">
            <v>ZGFT</v>
          </cell>
          <cell r="W1040">
            <v>45748</v>
          </cell>
          <cell r="X1040">
            <v>0.11</v>
          </cell>
          <cell r="Y1040">
            <v>68.209100400000011</v>
          </cell>
        </row>
        <row r="1041">
          <cell r="A1041" t="str">
            <v>96908-000040A000</v>
          </cell>
          <cell r="B1041" t="str">
            <v>FG,GSUBUSW-Flex-Mini_NA,FCC,600-02184</v>
          </cell>
          <cell r="C1041" t="str">
            <v>429A</v>
          </cell>
          <cell r="D1041" t="str">
            <v>N10</v>
          </cell>
          <cell r="E1041" t="str">
            <v/>
          </cell>
          <cell r="F1041" t="str">
            <v>ZGFT</v>
          </cell>
          <cell r="G1041" t="str">
            <v>OCS  96908</v>
          </cell>
          <cell r="H1041">
            <v>0</v>
          </cell>
          <cell r="I1041">
            <v>1000</v>
          </cell>
          <cell r="J1041">
            <v>0</v>
          </cell>
          <cell r="K1041">
            <v>35659.120000000003</v>
          </cell>
          <cell r="L1041">
            <v>36259.879999999997</v>
          </cell>
          <cell r="M1041">
            <v>0</v>
          </cell>
          <cell r="N1041">
            <v>0</v>
          </cell>
          <cell r="O1041">
            <v>0</v>
          </cell>
          <cell r="P1041" t="str">
            <v/>
          </cell>
          <cell r="Q1041" t="str">
            <v>96908</v>
          </cell>
          <cell r="R1041" t="str">
            <v/>
          </cell>
          <cell r="S1041" t="str">
            <v/>
          </cell>
          <cell r="T1041" t="str">
            <v/>
          </cell>
          <cell r="U1041" t="str">
            <v>7920</v>
          </cell>
          <cell r="V1041" t="str">
            <v>ZGFT</v>
          </cell>
          <cell r="W1041">
            <v>45748</v>
          </cell>
          <cell r="X1041">
            <v>0.11</v>
          </cell>
          <cell r="Y1041">
            <v>40.248466799999996</v>
          </cell>
        </row>
        <row r="1042">
          <cell r="A1042" t="str">
            <v>96908-000040A000</v>
          </cell>
          <cell r="B1042" t="str">
            <v>FG,GSUBUSW-Flex-Mini_NA,FCC,600-02184</v>
          </cell>
          <cell r="C1042" t="str">
            <v>429B</v>
          </cell>
          <cell r="D1042" t="str">
            <v>N10</v>
          </cell>
          <cell r="E1042" t="str">
            <v/>
          </cell>
          <cell r="F1042" t="str">
            <v>ZGFT</v>
          </cell>
          <cell r="G1042" t="str">
            <v>OCS  96908</v>
          </cell>
          <cell r="H1042">
            <v>0</v>
          </cell>
          <cell r="I1042">
            <v>1000</v>
          </cell>
          <cell r="J1042">
            <v>43753.18</v>
          </cell>
          <cell r="K1042">
            <v>36784.129999999997</v>
          </cell>
          <cell r="L1042">
            <v>37453.800000000003</v>
          </cell>
          <cell r="M1042">
            <v>0</v>
          </cell>
          <cell r="N1042">
            <v>0</v>
          </cell>
          <cell r="O1042">
            <v>0</v>
          </cell>
          <cell r="P1042" t="str">
            <v/>
          </cell>
          <cell r="Q1042" t="str">
            <v>96908</v>
          </cell>
          <cell r="R1042" t="str">
            <v/>
          </cell>
          <cell r="S1042" t="str">
            <v/>
          </cell>
          <cell r="T1042" t="str">
            <v/>
          </cell>
          <cell r="U1042" t="str">
            <v>7920</v>
          </cell>
          <cell r="V1042" t="str">
            <v>ZGFT</v>
          </cell>
          <cell r="W1042">
            <v>45748</v>
          </cell>
          <cell r="X1042">
            <v>0.11</v>
          </cell>
          <cell r="Y1042">
            <v>41.573718000000007</v>
          </cell>
        </row>
        <row r="1043">
          <cell r="A1043" t="str">
            <v>96908-000050A000</v>
          </cell>
          <cell r="B1043" t="str">
            <v>FG,GSUBUSW-Lite-8-POE_NA</v>
          </cell>
          <cell r="C1043" t="str">
            <v>429A</v>
          </cell>
          <cell r="D1043" t="str">
            <v>N10</v>
          </cell>
          <cell r="E1043" t="str">
            <v/>
          </cell>
          <cell r="F1043" t="str">
            <v>ZGFT</v>
          </cell>
          <cell r="G1043" t="str">
            <v>OCS  96908</v>
          </cell>
          <cell r="H1043">
            <v>0</v>
          </cell>
          <cell r="I1043">
            <v>1000</v>
          </cell>
          <cell r="J1043">
            <v>46589</v>
          </cell>
          <cell r="K1043">
            <v>40685.949999999997</v>
          </cell>
          <cell r="L1043">
            <v>40877.01</v>
          </cell>
          <cell r="M1043">
            <v>0</v>
          </cell>
          <cell r="N1043">
            <v>0</v>
          </cell>
          <cell r="O1043">
            <v>0</v>
          </cell>
          <cell r="P1043" t="str">
            <v/>
          </cell>
          <cell r="Q1043" t="str">
            <v>96908</v>
          </cell>
          <cell r="R1043" t="str">
            <v/>
          </cell>
          <cell r="S1043" t="str">
            <v/>
          </cell>
          <cell r="T1043" t="str">
            <v/>
          </cell>
          <cell r="U1043" t="str">
            <v>7920</v>
          </cell>
          <cell r="V1043" t="str">
            <v>ZGFT</v>
          </cell>
          <cell r="W1043">
            <v>45748</v>
          </cell>
          <cell r="X1043">
            <v>0.11</v>
          </cell>
          <cell r="Y1043">
            <v>45.373481099999999</v>
          </cell>
        </row>
        <row r="1044">
          <cell r="A1044" t="str">
            <v>96908-000050A000</v>
          </cell>
          <cell r="B1044" t="str">
            <v>FG,GSUBUSW-Lite-8-POE_NA</v>
          </cell>
          <cell r="C1044" t="str">
            <v>429B</v>
          </cell>
          <cell r="D1044" t="str">
            <v>N10</v>
          </cell>
          <cell r="E1044" t="str">
            <v/>
          </cell>
          <cell r="F1044" t="str">
            <v>ZGFT</v>
          </cell>
          <cell r="G1044" t="str">
            <v>OCS  96908</v>
          </cell>
          <cell r="H1044">
            <v>0</v>
          </cell>
          <cell r="I1044">
            <v>1000</v>
          </cell>
          <cell r="J1044">
            <v>46589</v>
          </cell>
          <cell r="K1044">
            <v>41557.379999999997</v>
          </cell>
          <cell r="L1044">
            <v>41750.339999999997</v>
          </cell>
          <cell r="M1044">
            <v>0</v>
          </cell>
          <cell r="N1044">
            <v>0</v>
          </cell>
          <cell r="O1044">
            <v>0</v>
          </cell>
          <cell r="P1044" t="str">
            <v/>
          </cell>
          <cell r="Q1044" t="str">
            <v>96908</v>
          </cell>
          <cell r="R1044" t="str">
            <v/>
          </cell>
          <cell r="S1044" t="str">
            <v/>
          </cell>
          <cell r="T1044" t="str">
            <v/>
          </cell>
          <cell r="U1044" t="str">
            <v>7920</v>
          </cell>
          <cell r="V1044" t="str">
            <v>ZGFT</v>
          </cell>
          <cell r="W1044">
            <v>45748</v>
          </cell>
          <cell r="X1044">
            <v>0.11</v>
          </cell>
          <cell r="Y1044">
            <v>46.342877399999999</v>
          </cell>
        </row>
        <row r="1045">
          <cell r="A1045" t="str">
            <v>96908-000060A000</v>
          </cell>
          <cell r="B1045" t="str">
            <v>FG,GSUBUSW-24-POE_NA,FCC</v>
          </cell>
          <cell r="C1045" t="str">
            <v>429A</v>
          </cell>
          <cell r="D1045" t="str">
            <v>N10</v>
          </cell>
          <cell r="E1045" t="str">
            <v/>
          </cell>
          <cell r="F1045" t="str">
            <v>ZGFT</v>
          </cell>
          <cell r="G1045" t="str">
            <v>OCS  96908</v>
          </cell>
          <cell r="H1045">
            <v>0</v>
          </cell>
          <cell r="I1045">
            <v>1000</v>
          </cell>
          <cell r="J1045">
            <v>137839.10999999999</v>
          </cell>
          <cell r="K1045">
            <v>107073.9</v>
          </cell>
          <cell r="L1045">
            <v>107481.92</v>
          </cell>
          <cell r="M1045">
            <v>0</v>
          </cell>
          <cell r="N1045">
            <v>0</v>
          </cell>
          <cell r="O1045">
            <v>0</v>
          </cell>
          <cell r="P1045" t="str">
            <v/>
          </cell>
          <cell r="Q1045" t="str">
            <v>96908</v>
          </cell>
          <cell r="R1045" t="str">
            <v/>
          </cell>
          <cell r="S1045" t="str">
            <v/>
          </cell>
          <cell r="T1045" t="str">
            <v/>
          </cell>
          <cell r="U1045" t="str">
            <v>7920</v>
          </cell>
          <cell r="V1045" t="str">
            <v>ZGFT</v>
          </cell>
          <cell r="W1045">
            <v>45748</v>
          </cell>
          <cell r="X1045">
            <v>0.11</v>
          </cell>
          <cell r="Y1045">
            <v>119.30493120000001</v>
          </cell>
        </row>
        <row r="1046">
          <cell r="A1046" t="str">
            <v>96908-000060A000</v>
          </cell>
          <cell r="B1046" t="str">
            <v>FG,GSUBUSW-24-POE_NA,FCC</v>
          </cell>
          <cell r="C1046" t="str">
            <v>429B</v>
          </cell>
          <cell r="D1046" t="str">
            <v>N10</v>
          </cell>
          <cell r="E1046" t="str">
            <v/>
          </cell>
          <cell r="F1046" t="str">
            <v>ZGFT</v>
          </cell>
          <cell r="G1046" t="str">
            <v>OCS  96908</v>
          </cell>
          <cell r="H1046">
            <v>0</v>
          </cell>
          <cell r="I1046">
            <v>1000</v>
          </cell>
          <cell r="J1046">
            <v>137839.10999999999</v>
          </cell>
          <cell r="K1046">
            <v>108051.65</v>
          </cell>
          <cell r="L1046">
            <v>108124.21</v>
          </cell>
          <cell r="M1046">
            <v>0</v>
          </cell>
          <cell r="N1046">
            <v>0</v>
          </cell>
          <cell r="O1046">
            <v>0</v>
          </cell>
          <cell r="P1046" t="str">
            <v/>
          </cell>
          <cell r="Q1046" t="str">
            <v>96908</v>
          </cell>
          <cell r="R1046" t="str">
            <v/>
          </cell>
          <cell r="S1046" t="str">
            <v/>
          </cell>
          <cell r="T1046" t="str">
            <v/>
          </cell>
          <cell r="U1046" t="str">
            <v>7920</v>
          </cell>
          <cell r="V1046" t="str">
            <v>ZGFT</v>
          </cell>
          <cell r="W1046">
            <v>45748</v>
          </cell>
          <cell r="X1046">
            <v>0.11</v>
          </cell>
          <cell r="Y1046">
            <v>120.01787310000002</v>
          </cell>
        </row>
        <row r="1047">
          <cell r="A1047" t="str">
            <v>96908-000070A000</v>
          </cell>
          <cell r="B1047" t="str">
            <v>FG,GSUBUSW-Lite-16-POE_NA,FCC Packing</v>
          </cell>
          <cell r="C1047" t="str">
            <v>429A</v>
          </cell>
          <cell r="D1047" t="str">
            <v>N10</v>
          </cell>
          <cell r="E1047" t="str">
            <v/>
          </cell>
          <cell r="F1047" t="str">
            <v>ZGFT</v>
          </cell>
          <cell r="G1047" t="str">
            <v>OCS  96908</v>
          </cell>
          <cell r="H1047">
            <v>0</v>
          </cell>
          <cell r="I1047">
            <v>1000</v>
          </cell>
          <cell r="J1047">
            <v>65473.33</v>
          </cell>
          <cell r="K1047">
            <v>63459.67</v>
          </cell>
          <cell r="L1047">
            <v>63895.54</v>
          </cell>
          <cell r="M1047">
            <v>0</v>
          </cell>
          <cell r="N1047">
            <v>0</v>
          </cell>
          <cell r="O1047">
            <v>0</v>
          </cell>
          <cell r="P1047" t="str">
            <v/>
          </cell>
          <cell r="Q1047" t="str">
            <v>96908</v>
          </cell>
          <cell r="R1047" t="str">
            <v/>
          </cell>
          <cell r="S1047" t="str">
            <v/>
          </cell>
          <cell r="T1047" t="str">
            <v/>
          </cell>
          <cell r="U1047" t="str">
            <v>7920</v>
          </cell>
          <cell r="V1047" t="str">
            <v>ZGFT</v>
          </cell>
          <cell r="W1047">
            <v>45748</v>
          </cell>
          <cell r="X1047">
            <v>0.11</v>
          </cell>
          <cell r="Y1047">
            <v>70.924049400000015</v>
          </cell>
        </row>
        <row r="1048">
          <cell r="A1048" t="str">
            <v>96908-000070A000</v>
          </cell>
          <cell r="B1048" t="str">
            <v>FG,GSUBUSW-Lite-16-POE_NA,FCC Packing</v>
          </cell>
          <cell r="C1048" t="str">
            <v>429B</v>
          </cell>
          <cell r="D1048" t="str">
            <v>N10</v>
          </cell>
          <cell r="E1048" t="str">
            <v/>
          </cell>
          <cell r="F1048" t="str">
            <v>ZGFT</v>
          </cell>
          <cell r="G1048" t="str">
            <v>OCS  96908</v>
          </cell>
          <cell r="H1048">
            <v>0</v>
          </cell>
          <cell r="I1048">
            <v>1000</v>
          </cell>
          <cell r="J1048">
            <v>80546.67</v>
          </cell>
          <cell r="K1048">
            <v>63974.18</v>
          </cell>
          <cell r="L1048">
            <v>64404.06</v>
          </cell>
          <cell r="M1048">
            <v>0</v>
          </cell>
          <cell r="N1048">
            <v>0</v>
          </cell>
          <cell r="O1048">
            <v>0</v>
          </cell>
          <cell r="P1048" t="str">
            <v/>
          </cell>
          <cell r="Q1048" t="str">
            <v>96908</v>
          </cell>
          <cell r="R1048" t="str">
            <v/>
          </cell>
          <cell r="S1048" t="str">
            <v/>
          </cell>
          <cell r="T1048" t="str">
            <v/>
          </cell>
          <cell r="U1048" t="str">
            <v>7920</v>
          </cell>
          <cell r="V1048" t="str">
            <v>ZGFT</v>
          </cell>
          <cell r="W1048">
            <v>45748</v>
          </cell>
          <cell r="X1048">
            <v>0.11</v>
          </cell>
          <cell r="Y1048">
            <v>71.488506600000008</v>
          </cell>
        </row>
        <row r="1049">
          <cell r="A1049" t="str">
            <v>96908-000080A000</v>
          </cell>
          <cell r="B1049" t="str">
            <v>FG,GSUBUSW-Lite-16-POE_NA,EE16 UI FCC</v>
          </cell>
          <cell r="C1049" t="str">
            <v>429A</v>
          </cell>
          <cell r="D1049" t="str">
            <v>N10</v>
          </cell>
          <cell r="E1049" t="str">
            <v/>
          </cell>
          <cell r="F1049" t="str">
            <v>ZGFT</v>
          </cell>
          <cell r="G1049" t="str">
            <v>OCS  96908</v>
          </cell>
          <cell r="H1049">
            <v>0</v>
          </cell>
          <cell r="I1049">
            <v>1000</v>
          </cell>
          <cell r="J1049">
            <v>77720.19</v>
          </cell>
          <cell r="K1049">
            <v>68983.14</v>
          </cell>
          <cell r="L1049">
            <v>69419.3</v>
          </cell>
          <cell r="M1049">
            <v>0</v>
          </cell>
          <cell r="N1049">
            <v>0</v>
          </cell>
          <cell r="O1049">
            <v>0</v>
          </cell>
          <cell r="P1049" t="str">
            <v/>
          </cell>
          <cell r="Q1049" t="str">
            <v>96908</v>
          </cell>
          <cell r="R1049" t="str">
            <v/>
          </cell>
          <cell r="S1049" t="str">
            <v/>
          </cell>
          <cell r="T1049" t="str">
            <v/>
          </cell>
          <cell r="U1049" t="str">
            <v>7920</v>
          </cell>
          <cell r="V1049" t="str">
            <v>ZGFT</v>
          </cell>
          <cell r="W1049">
            <v>45748</v>
          </cell>
          <cell r="X1049">
            <v>0.11</v>
          </cell>
          <cell r="Y1049">
            <v>77.055423000000019</v>
          </cell>
        </row>
        <row r="1050">
          <cell r="A1050" t="str">
            <v>96908-000080A000</v>
          </cell>
          <cell r="B1050" t="str">
            <v>FG,GSUBUSW-Lite-16-POE_NA,EE16 UI FCC</v>
          </cell>
          <cell r="C1050" t="str">
            <v>429B</v>
          </cell>
          <cell r="D1050" t="str">
            <v>N10</v>
          </cell>
          <cell r="E1050" t="str">
            <v/>
          </cell>
          <cell r="F1050" t="str">
            <v>ZGFT</v>
          </cell>
          <cell r="G1050" t="str">
            <v>OCS  96908</v>
          </cell>
          <cell r="H1050">
            <v>0</v>
          </cell>
          <cell r="I1050">
            <v>1000</v>
          </cell>
          <cell r="J1050">
            <v>77720.19</v>
          </cell>
          <cell r="K1050">
            <v>69419.17</v>
          </cell>
          <cell r="L1050">
            <v>69849.34</v>
          </cell>
          <cell r="M1050">
            <v>0</v>
          </cell>
          <cell r="N1050">
            <v>0</v>
          </cell>
          <cell r="O1050">
            <v>0</v>
          </cell>
          <cell r="P1050" t="str">
            <v/>
          </cell>
          <cell r="Q1050" t="str">
            <v>96908</v>
          </cell>
          <cell r="R1050" t="str">
            <v/>
          </cell>
          <cell r="S1050" t="str">
            <v/>
          </cell>
          <cell r="T1050" t="str">
            <v/>
          </cell>
          <cell r="U1050" t="str">
            <v>7920</v>
          </cell>
          <cell r="V1050" t="str">
            <v>ZGFT</v>
          </cell>
          <cell r="W1050">
            <v>45748</v>
          </cell>
          <cell r="X1050">
            <v>0.11</v>
          </cell>
          <cell r="Y1050">
            <v>77.532767400000012</v>
          </cell>
        </row>
        <row r="1051">
          <cell r="A1051" t="str">
            <v>96908-000090A000</v>
          </cell>
          <cell r="B1051" t="str">
            <v>FG,GSUBUSW-Lite-16-POE_NA,New MB with</v>
          </cell>
          <cell r="C1051" t="str">
            <v>429A</v>
          </cell>
          <cell r="D1051" t="str">
            <v>N10</v>
          </cell>
          <cell r="E1051" t="str">
            <v/>
          </cell>
          <cell r="F1051" t="str">
            <v>ZGFT</v>
          </cell>
          <cell r="G1051" t="str">
            <v>OCS  96908</v>
          </cell>
          <cell r="H1051">
            <v>0</v>
          </cell>
          <cell r="I1051">
            <v>1000</v>
          </cell>
          <cell r="J1051">
            <v>67702.86</v>
          </cell>
          <cell r="K1051">
            <v>64160.61</v>
          </cell>
          <cell r="L1051">
            <v>64590.84</v>
          </cell>
          <cell r="M1051">
            <v>0</v>
          </cell>
          <cell r="N1051">
            <v>452.14</v>
          </cell>
          <cell r="O1051">
            <v>7</v>
          </cell>
          <cell r="P1051" t="str">
            <v/>
          </cell>
          <cell r="Q1051" t="str">
            <v>96908</v>
          </cell>
          <cell r="R1051" t="str">
            <v/>
          </cell>
          <cell r="S1051" t="str">
            <v/>
          </cell>
          <cell r="T1051" t="str">
            <v/>
          </cell>
          <cell r="U1051" t="str">
            <v>7920</v>
          </cell>
          <cell r="V1051" t="str">
            <v>ZGFT</v>
          </cell>
          <cell r="W1051">
            <v>45748</v>
          </cell>
          <cell r="X1051">
            <v>0.11</v>
          </cell>
          <cell r="Y1051">
            <v>71.6958324</v>
          </cell>
        </row>
        <row r="1052">
          <cell r="A1052" t="str">
            <v>96908-000090A000</v>
          </cell>
          <cell r="B1052" t="str">
            <v>FG,GSUBUSW-Lite-16-POE_NA,New MB with</v>
          </cell>
          <cell r="C1052" t="str">
            <v>429B</v>
          </cell>
          <cell r="D1052" t="str">
            <v>N10</v>
          </cell>
          <cell r="E1052" t="str">
            <v/>
          </cell>
          <cell r="F1052" t="str">
            <v>ZGFT</v>
          </cell>
          <cell r="G1052" t="str">
            <v>OCS  96908</v>
          </cell>
          <cell r="H1052">
            <v>0</v>
          </cell>
          <cell r="I1052">
            <v>1000</v>
          </cell>
          <cell r="J1052">
            <v>73660.820000000007</v>
          </cell>
          <cell r="K1052">
            <v>64670.879999999997</v>
          </cell>
          <cell r="L1052">
            <v>65095.11</v>
          </cell>
          <cell r="M1052">
            <v>0</v>
          </cell>
          <cell r="N1052">
            <v>0</v>
          </cell>
          <cell r="O1052">
            <v>0</v>
          </cell>
          <cell r="P1052" t="str">
            <v/>
          </cell>
          <cell r="Q1052" t="str">
            <v>96908</v>
          </cell>
          <cell r="R1052" t="str">
            <v/>
          </cell>
          <cell r="S1052" t="str">
            <v/>
          </cell>
          <cell r="T1052" t="str">
            <v/>
          </cell>
          <cell r="U1052" t="str">
            <v>7920</v>
          </cell>
          <cell r="V1052" t="str">
            <v>ZGFT</v>
          </cell>
          <cell r="W1052">
            <v>45748</v>
          </cell>
          <cell r="X1052">
            <v>0.11</v>
          </cell>
          <cell r="Y1052">
            <v>72.255572100000009</v>
          </cell>
        </row>
        <row r="1053">
          <cell r="A1053" t="str">
            <v>96908-000100A000</v>
          </cell>
          <cell r="B1053" t="str">
            <v>FG,GSUBUSW-24-POE_NA,New MB UI FCC</v>
          </cell>
          <cell r="C1053" t="str">
            <v>429A</v>
          </cell>
          <cell r="D1053" t="str">
            <v>N10</v>
          </cell>
          <cell r="E1053" t="str">
            <v/>
          </cell>
          <cell r="F1053" t="str">
            <v>ZGFT</v>
          </cell>
          <cell r="G1053" t="str">
            <v>OCS  96908</v>
          </cell>
          <cell r="H1053">
            <v>0</v>
          </cell>
          <cell r="I1053">
            <v>1000</v>
          </cell>
          <cell r="J1053">
            <v>169360</v>
          </cell>
          <cell r="K1053">
            <v>119038.43</v>
          </cell>
          <cell r="L1053">
            <v>119449.72</v>
          </cell>
          <cell r="M1053">
            <v>0</v>
          </cell>
          <cell r="N1053">
            <v>0</v>
          </cell>
          <cell r="O1053">
            <v>0</v>
          </cell>
          <cell r="P1053" t="str">
            <v/>
          </cell>
          <cell r="Q1053" t="str">
            <v>96908</v>
          </cell>
          <cell r="R1053" t="str">
            <v/>
          </cell>
          <cell r="S1053" t="str">
            <v/>
          </cell>
          <cell r="T1053" t="str">
            <v/>
          </cell>
          <cell r="U1053" t="str">
            <v>7920</v>
          </cell>
          <cell r="V1053" t="str">
            <v>ZGFT</v>
          </cell>
          <cell r="W1053">
            <v>45748</v>
          </cell>
          <cell r="X1053">
            <v>0.11</v>
          </cell>
          <cell r="Y1053">
            <v>132.58918920000002</v>
          </cell>
        </row>
        <row r="1054">
          <cell r="A1054" t="str">
            <v>96908-000100A000</v>
          </cell>
          <cell r="B1054" t="str">
            <v>FG,GSUBUSW-24-POE_NA,New MB UI FCC</v>
          </cell>
          <cell r="C1054" t="str">
            <v>429B</v>
          </cell>
          <cell r="D1054" t="str">
            <v>N10</v>
          </cell>
          <cell r="E1054" t="str">
            <v/>
          </cell>
          <cell r="F1054" t="str">
            <v>ZGFT</v>
          </cell>
          <cell r="G1054" t="str">
            <v>OCS  96908</v>
          </cell>
          <cell r="H1054">
            <v>0</v>
          </cell>
          <cell r="I1054">
            <v>1000</v>
          </cell>
          <cell r="J1054">
            <v>169360</v>
          </cell>
          <cell r="K1054">
            <v>119439.33</v>
          </cell>
          <cell r="L1054">
            <v>119515.16</v>
          </cell>
          <cell r="M1054">
            <v>0</v>
          </cell>
          <cell r="N1054">
            <v>0</v>
          </cell>
          <cell r="O1054">
            <v>0</v>
          </cell>
          <cell r="P1054" t="str">
            <v/>
          </cell>
          <cell r="Q1054" t="str">
            <v>96908</v>
          </cell>
          <cell r="R1054" t="str">
            <v/>
          </cell>
          <cell r="S1054" t="str">
            <v/>
          </cell>
          <cell r="T1054" t="str">
            <v/>
          </cell>
          <cell r="U1054" t="str">
            <v>7920</v>
          </cell>
          <cell r="V1054" t="str">
            <v>ZGFT</v>
          </cell>
          <cell r="W1054">
            <v>45748</v>
          </cell>
          <cell r="X1054">
            <v>0.11</v>
          </cell>
          <cell r="Y1054">
            <v>132.66182760000001</v>
          </cell>
        </row>
        <row r="1055">
          <cell r="A1055" t="str">
            <v>96908-000110A000</v>
          </cell>
          <cell r="B1055" t="str">
            <v>FG,GSUBUSW-24-POE_NA,FCC (USW-24-POE)</v>
          </cell>
          <cell r="C1055" t="str">
            <v>429A</v>
          </cell>
          <cell r="D1055" t="str">
            <v>N10</v>
          </cell>
          <cell r="E1055" t="str">
            <v/>
          </cell>
          <cell r="F1055" t="str">
            <v>ZGFT</v>
          </cell>
          <cell r="G1055" t="str">
            <v>OCS  96908</v>
          </cell>
          <cell r="H1055">
            <v>0</v>
          </cell>
          <cell r="I1055">
            <v>1000</v>
          </cell>
          <cell r="J1055">
            <v>125506.4</v>
          </cell>
          <cell r="K1055">
            <v>109433.64</v>
          </cell>
          <cell r="L1055">
            <v>109844.93</v>
          </cell>
          <cell r="M1055">
            <v>0</v>
          </cell>
          <cell r="N1055">
            <v>0</v>
          </cell>
          <cell r="O1055">
            <v>0</v>
          </cell>
          <cell r="P1055" t="str">
            <v/>
          </cell>
          <cell r="Q1055" t="str">
            <v>96908</v>
          </cell>
          <cell r="R1055" t="str">
            <v/>
          </cell>
          <cell r="S1055" t="str">
            <v/>
          </cell>
          <cell r="T1055" t="str">
            <v/>
          </cell>
          <cell r="U1055" t="str">
            <v>7920</v>
          </cell>
          <cell r="V1055" t="str">
            <v>ZGFT</v>
          </cell>
          <cell r="W1055">
            <v>45748</v>
          </cell>
          <cell r="X1055">
            <v>0.11</v>
          </cell>
          <cell r="Y1055">
            <v>121.9278723</v>
          </cell>
        </row>
        <row r="1056">
          <cell r="A1056" t="str">
            <v>96908-000110A000</v>
          </cell>
          <cell r="B1056" t="str">
            <v>FG,GSUBUSW-24-POE_NA,FCC (USW-24-POE)</v>
          </cell>
          <cell r="C1056" t="str">
            <v>429B</v>
          </cell>
          <cell r="D1056" t="str">
            <v>N10</v>
          </cell>
          <cell r="E1056" t="str">
            <v/>
          </cell>
          <cell r="F1056" t="str">
            <v>ZGFT</v>
          </cell>
          <cell r="G1056" t="str">
            <v>OCS  96908</v>
          </cell>
          <cell r="H1056">
            <v>0</v>
          </cell>
          <cell r="I1056">
            <v>1000</v>
          </cell>
          <cell r="J1056">
            <v>125506.4</v>
          </cell>
          <cell r="K1056">
            <v>110337.4</v>
          </cell>
          <cell r="L1056">
            <v>110413.23</v>
          </cell>
          <cell r="M1056">
            <v>0</v>
          </cell>
          <cell r="N1056">
            <v>0</v>
          </cell>
          <cell r="O1056">
            <v>0</v>
          </cell>
          <cell r="P1056" t="str">
            <v/>
          </cell>
          <cell r="Q1056" t="str">
            <v>96908</v>
          </cell>
          <cell r="R1056" t="str">
            <v/>
          </cell>
          <cell r="S1056" t="str">
            <v/>
          </cell>
          <cell r="T1056" t="str">
            <v/>
          </cell>
          <cell r="U1056" t="str">
            <v>7920</v>
          </cell>
          <cell r="V1056" t="str">
            <v>ZGFT</v>
          </cell>
          <cell r="W1056">
            <v>45748</v>
          </cell>
          <cell r="X1056">
            <v>0.11</v>
          </cell>
          <cell r="Y1056">
            <v>122.55868530000001</v>
          </cell>
        </row>
        <row r="1057">
          <cell r="A1057" t="str">
            <v>96908-000120A000</v>
          </cell>
          <cell r="B1057" t="str">
            <v>FG,GSUBUSW-24-POE_NA,FCC Packing</v>
          </cell>
          <cell r="C1057" t="str">
            <v>429A</v>
          </cell>
          <cell r="D1057" t="str">
            <v>N10</v>
          </cell>
          <cell r="E1057" t="str">
            <v/>
          </cell>
          <cell r="F1057" t="str">
            <v>ZGFT</v>
          </cell>
          <cell r="G1057" t="str">
            <v>OCS  96908</v>
          </cell>
          <cell r="H1057">
            <v>0</v>
          </cell>
          <cell r="I1057">
            <v>1000</v>
          </cell>
          <cell r="J1057">
            <v>166761</v>
          </cell>
          <cell r="K1057">
            <v>118697.35</v>
          </cell>
          <cell r="L1057">
            <v>119181.31</v>
          </cell>
          <cell r="M1057">
            <v>0</v>
          </cell>
          <cell r="N1057">
            <v>0</v>
          </cell>
          <cell r="O1057">
            <v>0</v>
          </cell>
          <cell r="P1057" t="str">
            <v/>
          </cell>
          <cell r="Q1057" t="str">
            <v>96908</v>
          </cell>
          <cell r="R1057" t="str">
            <v/>
          </cell>
          <cell r="S1057" t="str">
            <v/>
          </cell>
          <cell r="T1057" t="str">
            <v/>
          </cell>
          <cell r="U1057" t="str">
            <v>7920</v>
          </cell>
          <cell r="V1057" t="str">
            <v>ZGFT</v>
          </cell>
          <cell r="W1057">
            <v>45748</v>
          </cell>
          <cell r="X1057">
            <v>0.11</v>
          </cell>
          <cell r="Y1057">
            <v>132.2912541</v>
          </cell>
        </row>
        <row r="1058">
          <cell r="A1058" t="str">
            <v>96908-000120A000</v>
          </cell>
          <cell r="B1058" t="str">
            <v>FG,GSUBUSW-24-POE_NA,FCC Packing</v>
          </cell>
          <cell r="C1058" t="str">
            <v>429B</v>
          </cell>
          <cell r="D1058" t="str">
            <v>N10</v>
          </cell>
          <cell r="E1058" t="str">
            <v/>
          </cell>
          <cell r="F1058" t="str">
            <v>ZGFT</v>
          </cell>
          <cell r="G1058" t="str">
            <v>OCS  96908</v>
          </cell>
          <cell r="H1058">
            <v>0</v>
          </cell>
          <cell r="I1058">
            <v>1000</v>
          </cell>
          <cell r="J1058">
            <v>166761</v>
          </cell>
          <cell r="K1058">
            <v>119614.12</v>
          </cell>
          <cell r="L1058">
            <v>119683.33</v>
          </cell>
          <cell r="M1058">
            <v>0</v>
          </cell>
          <cell r="N1058">
            <v>0</v>
          </cell>
          <cell r="O1058">
            <v>0</v>
          </cell>
          <cell r="P1058" t="str">
            <v/>
          </cell>
          <cell r="Q1058" t="str">
            <v>96908</v>
          </cell>
          <cell r="R1058" t="str">
            <v/>
          </cell>
          <cell r="S1058" t="str">
            <v/>
          </cell>
          <cell r="T1058" t="str">
            <v/>
          </cell>
          <cell r="U1058" t="str">
            <v>7920</v>
          </cell>
          <cell r="V1058" t="str">
            <v>ZGFT</v>
          </cell>
          <cell r="W1058">
            <v>45748</v>
          </cell>
          <cell r="X1058">
            <v>0.11</v>
          </cell>
          <cell r="Y1058">
            <v>132.84849630000002</v>
          </cell>
        </row>
        <row r="1059">
          <cell r="A1059" t="str">
            <v>96908-000130A000</v>
          </cell>
          <cell r="B1059" t="str">
            <v>FG,GSUBUSW-Flex-Mini_NA,U SKU</v>
          </cell>
          <cell r="C1059" t="str">
            <v>429A</v>
          </cell>
          <cell r="D1059" t="str">
            <v>N10</v>
          </cell>
          <cell r="E1059" t="str">
            <v/>
          </cell>
          <cell r="F1059" t="str">
            <v>ZGFT</v>
          </cell>
          <cell r="G1059" t="str">
            <v>OCS  96908</v>
          </cell>
          <cell r="H1059">
            <v>0</v>
          </cell>
          <cell r="I1059">
            <v>1000</v>
          </cell>
          <cell r="J1059">
            <v>17083.13</v>
          </cell>
          <cell r="K1059">
            <v>12487.69</v>
          </cell>
          <cell r="L1059">
            <v>12688.03</v>
          </cell>
          <cell r="M1059">
            <v>0</v>
          </cell>
          <cell r="N1059">
            <v>0</v>
          </cell>
          <cell r="O1059">
            <v>0</v>
          </cell>
          <cell r="P1059" t="str">
            <v/>
          </cell>
          <cell r="Q1059" t="str">
            <v>96908</v>
          </cell>
          <cell r="R1059" t="str">
            <v/>
          </cell>
          <cell r="S1059" t="str">
            <v/>
          </cell>
          <cell r="T1059" t="str">
            <v/>
          </cell>
          <cell r="U1059" t="str">
            <v>7920</v>
          </cell>
          <cell r="V1059" t="str">
            <v>ZGFT</v>
          </cell>
          <cell r="W1059">
            <v>45748</v>
          </cell>
          <cell r="X1059">
            <v>0.11</v>
          </cell>
          <cell r="Y1059">
            <v>14.083713300000003</v>
          </cell>
        </row>
        <row r="1060">
          <cell r="A1060" t="str">
            <v>96908-000130A000</v>
          </cell>
          <cell r="B1060" t="str">
            <v>FG,GSUBUSW-Flex-Mini_NA,U SKU</v>
          </cell>
          <cell r="C1060" t="str">
            <v>429B</v>
          </cell>
          <cell r="D1060" t="str">
            <v>N10</v>
          </cell>
          <cell r="E1060" t="str">
            <v/>
          </cell>
          <cell r="F1060" t="str">
            <v>ZGFT</v>
          </cell>
          <cell r="G1060" t="str">
            <v>OCS  96908</v>
          </cell>
          <cell r="H1060">
            <v>0</v>
          </cell>
          <cell r="I1060">
            <v>1000</v>
          </cell>
          <cell r="J1060">
            <v>14425</v>
          </cell>
          <cell r="K1060">
            <v>12704.71</v>
          </cell>
          <cell r="L1060">
            <v>12906.03</v>
          </cell>
          <cell r="M1060">
            <v>0</v>
          </cell>
          <cell r="N1060">
            <v>0</v>
          </cell>
          <cell r="O1060">
            <v>0</v>
          </cell>
          <cell r="P1060" t="str">
            <v/>
          </cell>
          <cell r="Q1060" t="str">
            <v>96908</v>
          </cell>
          <cell r="R1060" t="str">
            <v/>
          </cell>
          <cell r="S1060" t="str">
            <v/>
          </cell>
          <cell r="T1060" t="str">
            <v/>
          </cell>
          <cell r="U1060" t="str">
            <v>7920</v>
          </cell>
          <cell r="V1060" t="str">
            <v>ZGFT</v>
          </cell>
          <cell r="W1060">
            <v>45748</v>
          </cell>
          <cell r="X1060">
            <v>0.11</v>
          </cell>
          <cell r="Y1060">
            <v>14.325693300000003</v>
          </cell>
        </row>
        <row r="1061">
          <cell r="A1061" t="str">
            <v>96908-000140A000</v>
          </cell>
          <cell r="B1061" t="str">
            <v>FG,GSUBUSW-Flex_NA,Packing FCC</v>
          </cell>
          <cell r="C1061" t="str">
            <v>429A</v>
          </cell>
          <cell r="D1061" t="str">
            <v>N10</v>
          </cell>
          <cell r="E1061" t="str">
            <v/>
          </cell>
          <cell r="F1061" t="str">
            <v>ZGFT</v>
          </cell>
          <cell r="G1061" t="str">
            <v>OCS  96908</v>
          </cell>
          <cell r="H1061">
            <v>0</v>
          </cell>
          <cell r="I1061">
            <v>1000</v>
          </cell>
          <cell r="J1061">
            <v>34431.760000000002</v>
          </cell>
          <cell r="K1061">
            <v>29723.78</v>
          </cell>
          <cell r="L1061">
            <v>30133.23</v>
          </cell>
          <cell r="M1061">
            <v>0</v>
          </cell>
          <cell r="N1061">
            <v>512.26</v>
          </cell>
          <cell r="O1061">
            <v>17</v>
          </cell>
          <cell r="P1061" t="str">
            <v/>
          </cell>
          <cell r="Q1061" t="str">
            <v>96908</v>
          </cell>
          <cell r="R1061" t="str">
            <v/>
          </cell>
          <cell r="S1061" t="str">
            <v/>
          </cell>
          <cell r="T1061" t="str">
            <v/>
          </cell>
          <cell r="U1061" t="str">
            <v>7920</v>
          </cell>
          <cell r="V1061" t="str">
            <v>ZGFT</v>
          </cell>
          <cell r="W1061">
            <v>45748</v>
          </cell>
          <cell r="X1061">
            <v>0.11</v>
          </cell>
          <cell r="Y1061">
            <v>33.447885300000003</v>
          </cell>
        </row>
        <row r="1062">
          <cell r="A1062" t="str">
            <v>96908-000140A000</v>
          </cell>
          <cell r="B1062" t="str">
            <v>FG,GSUBUSW-Flex_NA,Packing FCC</v>
          </cell>
          <cell r="C1062" t="str">
            <v>429B</v>
          </cell>
          <cell r="D1062" t="str">
            <v>N10</v>
          </cell>
          <cell r="E1062" t="str">
            <v/>
          </cell>
          <cell r="F1062" t="str">
            <v>ZGFT</v>
          </cell>
          <cell r="G1062" t="str">
            <v>OCS  96908</v>
          </cell>
          <cell r="H1062">
            <v>0</v>
          </cell>
          <cell r="I1062">
            <v>1000</v>
          </cell>
          <cell r="J1062">
            <v>30419.48</v>
          </cell>
          <cell r="K1062">
            <v>29919.56</v>
          </cell>
          <cell r="L1062">
            <v>30277.24</v>
          </cell>
          <cell r="M1062">
            <v>0</v>
          </cell>
          <cell r="N1062">
            <v>0</v>
          </cell>
          <cell r="O1062">
            <v>0</v>
          </cell>
          <cell r="P1062" t="str">
            <v/>
          </cell>
          <cell r="Q1062" t="str">
            <v>96908</v>
          </cell>
          <cell r="R1062" t="str">
            <v/>
          </cell>
          <cell r="S1062" t="str">
            <v/>
          </cell>
          <cell r="T1062" t="str">
            <v/>
          </cell>
          <cell r="U1062" t="str">
            <v>7920</v>
          </cell>
          <cell r="V1062" t="str">
            <v>ZGFT</v>
          </cell>
          <cell r="W1062">
            <v>45748</v>
          </cell>
          <cell r="X1062">
            <v>0.11</v>
          </cell>
          <cell r="Y1062">
            <v>33.607736400000007</v>
          </cell>
        </row>
        <row r="1063">
          <cell r="A1063" t="str">
            <v>96908-000150A000</v>
          </cell>
          <cell r="B1063" t="str">
            <v>FG,GSUBUSW-Flex_NA,Packing FCC</v>
          </cell>
          <cell r="C1063" t="str">
            <v>429A</v>
          </cell>
          <cell r="D1063" t="str">
            <v>N10</v>
          </cell>
          <cell r="E1063" t="str">
            <v/>
          </cell>
          <cell r="F1063" t="str">
            <v>ZGFT</v>
          </cell>
          <cell r="G1063" t="str">
            <v>OCS  96908</v>
          </cell>
          <cell r="H1063">
            <v>0</v>
          </cell>
          <cell r="I1063">
            <v>1000</v>
          </cell>
          <cell r="J1063">
            <v>108122.5</v>
          </cell>
          <cell r="K1063">
            <v>86262.87</v>
          </cell>
          <cell r="L1063">
            <v>87429.8</v>
          </cell>
          <cell r="M1063">
            <v>0</v>
          </cell>
          <cell r="N1063">
            <v>349.72</v>
          </cell>
          <cell r="O1063">
            <v>4</v>
          </cell>
          <cell r="P1063" t="str">
            <v/>
          </cell>
          <cell r="Q1063" t="str">
            <v>96908</v>
          </cell>
          <cell r="R1063" t="str">
            <v/>
          </cell>
          <cell r="S1063" t="str">
            <v/>
          </cell>
          <cell r="T1063" t="str">
            <v/>
          </cell>
          <cell r="U1063" t="str">
            <v>7920</v>
          </cell>
          <cell r="V1063" t="str">
            <v>ZGFT</v>
          </cell>
          <cell r="W1063">
            <v>45748</v>
          </cell>
          <cell r="X1063">
            <v>0.11</v>
          </cell>
          <cell r="Y1063">
            <v>97.047078000000013</v>
          </cell>
        </row>
        <row r="1064">
          <cell r="A1064" t="str">
            <v>96908-000150A000</v>
          </cell>
          <cell r="B1064" t="str">
            <v>FG,GSUBUSW-Flex_NA,Packing FCC</v>
          </cell>
          <cell r="C1064" t="str">
            <v>429B</v>
          </cell>
          <cell r="D1064" t="str">
            <v>N10</v>
          </cell>
          <cell r="E1064" t="str">
            <v/>
          </cell>
          <cell r="F1064" t="str">
            <v>ZGFT</v>
          </cell>
          <cell r="G1064" t="str">
            <v>OCS  96908</v>
          </cell>
          <cell r="H1064">
            <v>0</v>
          </cell>
          <cell r="I1064">
            <v>1000</v>
          </cell>
          <cell r="J1064">
            <v>91035.6</v>
          </cell>
          <cell r="K1064">
            <v>88555.81</v>
          </cell>
          <cell r="L1064">
            <v>91253.55</v>
          </cell>
          <cell r="M1064">
            <v>0</v>
          </cell>
          <cell r="N1064">
            <v>0</v>
          </cell>
          <cell r="O1064">
            <v>0</v>
          </cell>
          <cell r="P1064" t="str">
            <v/>
          </cell>
          <cell r="Q1064" t="str">
            <v>96908</v>
          </cell>
          <cell r="R1064" t="str">
            <v/>
          </cell>
          <cell r="S1064" t="str">
            <v/>
          </cell>
          <cell r="T1064" t="str">
            <v/>
          </cell>
          <cell r="U1064" t="str">
            <v>7920</v>
          </cell>
          <cell r="V1064" t="str">
            <v>ZGFT</v>
          </cell>
          <cell r="W1064">
            <v>45748</v>
          </cell>
          <cell r="X1064">
            <v>0.11</v>
          </cell>
          <cell r="Y1064">
            <v>101.29144050000001</v>
          </cell>
        </row>
        <row r="1065">
          <cell r="A1065" t="str">
            <v>96908-000160A000</v>
          </cell>
          <cell r="B1065" t="str">
            <v>FG,GSUBUISP-S_NA,Packing FCC (UISP-S)</v>
          </cell>
          <cell r="C1065" t="str">
            <v>429A</v>
          </cell>
          <cell r="D1065" t="str">
            <v>N10</v>
          </cell>
          <cell r="E1065" t="str">
            <v/>
          </cell>
          <cell r="F1065" t="str">
            <v>ZGFT</v>
          </cell>
          <cell r="G1065" t="str">
            <v>OCS  96908</v>
          </cell>
          <cell r="H1065">
            <v>0</v>
          </cell>
          <cell r="I1065">
            <v>1000</v>
          </cell>
          <cell r="J1065">
            <v>65720</v>
          </cell>
          <cell r="K1065">
            <v>66909.56</v>
          </cell>
          <cell r="L1065">
            <v>65719.929999999993</v>
          </cell>
          <cell r="M1065">
            <v>0</v>
          </cell>
          <cell r="N1065">
            <v>1182.96</v>
          </cell>
          <cell r="O1065">
            <v>18</v>
          </cell>
          <cell r="P1065" t="str">
            <v/>
          </cell>
          <cell r="Q1065" t="str">
            <v>96908</v>
          </cell>
          <cell r="R1065" t="str">
            <v/>
          </cell>
          <cell r="S1065" t="str">
            <v/>
          </cell>
          <cell r="T1065" t="str">
            <v/>
          </cell>
          <cell r="U1065" t="str">
            <v>7920</v>
          </cell>
          <cell r="V1065" t="str">
            <v>ZGFT</v>
          </cell>
          <cell r="W1065">
            <v>45748</v>
          </cell>
          <cell r="X1065">
            <v>0.11</v>
          </cell>
          <cell r="Y1065">
            <v>72.949122299999999</v>
          </cell>
        </row>
        <row r="1066">
          <cell r="A1066" t="str">
            <v>96908-000160A000</v>
          </cell>
          <cell r="B1066" t="str">
            <v>FG,GSUBUISP-S_NA,Packing FCC (UISP-S)</v>
          </cell>
          <cell r="C1066" t="str">
            <v>429B</v>
          </cell>
          <cell r="D1066" t="str">
            <v>N10</v>
          </cell>
          <cell r="E1066" t="str">
            <v/>
          </cell>
          <cell r="F1066" t="str">
            <v>ZGFT</v>
          </cell>
          <cell r="G1066" t="str">
            <v>OCS  96908</v>
          </cell>
          <cell r="H1066">
            <v>0</v>
          </cell>
          <cell r="I1066">
            <v>1000</v>
          </cell>
          <cell r="J1066">
            <v>78030</v>
          </cell>
          <cell r="K1066">
            <v>65301</v>
          </cell>
          <cell r="L1066">
            <v>66316.47</v>
          </cell>
          <cell r="M1066">
            <v>0</v>
          </cell>
          <cell r="N1066">
            <v>0</v>
          </cell>
          <cell r="O1066">
            <v>0</v>
          </cell>
          <cell r="P1066" t="str">
            <v/>
          </cell>
          <cell r="Q1066" t="str">
            <v>96908</v>
          </cell>
          <cell r="R1066" t="str">
            <v/>
          </cell>
          <cell r="S1066" t="str">
            <v/>
          </cell>
          <cell r="T1066" t="str">
            <v/>
          </cell>
          <cell r="U1066" t="str">
            <v>7920</v>
          </cell>
          <cell r="V1066" t="str">
            <v>ZGFT</v>
          </cell>
          <cell r="W1066">
            <v>45748</v>
          </cell>
          <cell r="X1066">
            <v>0.11</v>
          </cell>
          <cell r="Y1066">
            <v>73.611281700000006</v>
          </cell>
        </row>
        <row r="1067">
          <cell r="A1067" t="str">
            <v>96908-000170A000</v>
          </cell>
          <cell r="B1067" t="str">
            <v>FG,GSUBUISP-R_NA,Packing FCC (UISP-R)</v>
          </cell>
          <cell r="C1067" t="str">
            <v>429A</v>
          </cell>
          <cell r="D1067" t="str">
            <v>N10</v>
          </cell>
          <cell r="E1067" t="str">
            <v/>
          </cell>
          <cell r="F1067" t="str">
            <v>ZGFT</v>
          </cell>
          <cell r="G1067" t="str">
            <v>OCS  96908</v>
          </cell>
          <cell r="H1067">
            <v>0</v>
          </cell>
          <cell r="I1067">
            <v>1000</v>
          </cell>
          <cell r="J1067">
            <v>70425</v>
          </cell>
          <cell r="K1067">
            <v>65362.239999999998</v>
          </cell>
          <cell r="L1067">
            <v>66230.100000000006</v>
          </cell>
          <cell r="M1067">
            <v>0</v>
          </cell>
          <cell r="N1067">
            <v>0</v>
          </cell>
          <cell r="O1067">
            <v>0</v>
          </cell>
          <cell r="P1067" t="str">
            <v/>
          </cell>
          <cell r="Q1067" t="str">
            <v>96908</v>
          </cell>
          <cell r="R1067" t="str">
            <v/>
          </cell>
          <cell r="S1067" t="str">
            <v/>
          </cell>
          <cell r="T1067" t="str">
            <v/>
          </cell>
          <cell r="U1067" t="str">
            <v>7920</v>
          </cell>
          <cell r="V1067" t="str">
            <v>ZGFT</v>
          </cell>
          <cell r="W1067">
            <v>45748</v>
          </cell>
          <cell r="X1067">
            <v>0.11</v>
          </cell>
          <cell r="Y1067">
            <v>73.515411000000014</v>
          </cell>
        </row>
        <row r="1068">
          <cell r="A1068" t="str">
            <v>96908-000170A000</v>
          </cell>
          <cell r="B1068" t="str">
            <v>FG,GSUBUISP-R_NA,Packing FCC (UISP-R)</v>
          </cell>
          <cell r="C1068" t="str">
            <v>429B</v>
          </cell>
          <cell r="D1068" t="str">
            <v>N10</v>
          </cell>
          <cell r="E1068" t="str">
            <v/>
          </cell>
          <cell r="F1068" t="str">
            <v>ZGFT</v>
          </cell>
          <cell r="G1068" t="str">
            <v>OCS  96908</v>
          </cell>
          <cell r="H1068">
            <v>0</v>
          </cell>
          <cell r="I1068">
            <v>1000</v>
          </cell>
          <cell r="J1068">
            <v>70424.89</v>
          </cell>
          <cell r="K1068">
            <v>65918.28</v>
          </cell>
          <cell r="L1068">
            <v>66807.360000000001</v>
          </cell>
          <cell r="M1068">
            <v>0</v>
          </cell>
          <cell r="N1068">
            <v>0</v>
          </cell>
          <cell r="O1068">
            <v>0</v>
          </cell>
          <cell r="P1068" t="str">
            <v/>
          </cell>
          <cell r="Q1068" t="str">
            <v>96908</v>
          </cell>
          <cell r="R1068" t="str">
            <v/>
          </cell>
          <cell r="S1068" t="str">
            <v/>
          </cell>
          <cell r="T1068" t="str">
            <v/>
          </cell>
          <cell r="U1068" t="str">
            <v>7920</v>
          </cell>
          <cell r="V1068" t="str">
            <v>ZGFT</v>
          </cell>
          <cell r="W1068">
            <v>45748</v>
          </cell>
          <cell r="X1068">
            <v>0.11</v>
          </cell>
          <cell r="Y1068">
            <v>74.156169600000013</v>
          </cell>
        </row>
        <row r="1069">
          <cell r="A1069" t="str">
            <v>96908-000180A000</v>
          </cell>
          <cell r="B1069" t="str">
            <v>FG,GSUBUSW-Aggregation_NA,Packing FCC</v>
          </cell>
          <cell r="C1069" t="str">
            <v>429A</v>
          </cell>
          <cell r="D1069" t="str">
            <v>N10</v>
          </cell>
          <cell r="E1069" t="str">
            <v/>
          </cell>
          <cell r="F1069" t="str">
            <v>ZGFT</v>
          </cell>
          <cell r="G1069" t="str">
            <v>OCS  96908</v>
          </cell>
          <cell r="H1069">
            <v>0</v>
          </cell>
          <cell r="I1069">
            <v>1000</v>
          </cell>
          <cell r="J1069">
            <v>96452</v>
          </cell>
          <cell r="K1069">
            <v>78269.259999999995</v>
          </cell>
          <cell r="L1069">
            <v>78995.47</v>
          </cell>
          <cell r="M1069">
            <v>0</v>
          </cell>
          <cell r="N1069">
            <v>0</v>
          </cell>
          <cell r="O1069">
            <v>0</v>
          </cell>
          <cell r="P1069" t="str">
            <v/>
          </cell>
          <cell r="Q1069" t="str">
            <v>96908</v>
          </cell>
          <cell r="R1069" t="str">
            <v/>
          </cell>
          <cell r="S1069" t="str">
            <v/>
          </cell>
          <cell r="T1069" t="str">
            <v/>
          </cell>
          <cell r="U1069" t="str">
            <v>7920</v>
          </cell>
          <cell r="V1069" t="str">
            <v>ZGFT</v>
          </cell>
          <cell r="W1069">
            <v>45748</v>
          </cell>
          <cell r="X1069">
            <v>0.11</v>
          </cell>
          <cell r="Y1069">
            <v>87.684971700000006</v>
          </cell>
        </row>
        <row r="1070">
          <cell r="A1070" t="str">
            <v>96908-000180A000</v>
          </cell>
          <cell r="B1070" t="str">
            <v>FG,GSUBUSW-Aggregation_NA,Packing FCC</v>
          </cell>
          <cell r="C1070" t="str">
            <v>429B</v>
          </cell>
          <cell r="D1070" t="str">
            <v>N10</v>
          </cell>
          <cell r="E1070" t="str">
            <v/>
          </cell>
          <cell r="F1070" t="str">
            <v>ZGFT</v>
          </cell>
          <cell r="G1070" t="str">
            <v>OCS  96908</v>
          </cell>
          <cell r="H1070">
            <v>0</v>
          </cell>
          <cell r="I1070">
            <v>1000</v>
          </cell>
          <cell r="J1070">
            <v>96452</v>
          </cell>
          <cell r="K1070">
            <v>79426.06</v>
          </cell>
          <cell r="L1070">
            <v>80109.91</v>
          </cell>
          <cell r="M1070">
            <v>0</v>
          </cell>
          <cell r="N1070">
            <v>0</v>
          </cell>
          <cell r="O1070">
            <v>0</v>
          </cell>
          <cell r="P1070" t="str">
            <v/>
          </cell>
          <cell r="Q1070" t="str">
            <v>96908</v>
          </cell>
          <cell r="R1070" t="str">
            <v/>
          </cell>
          <cell r="S1070" t="str">
            <v/>
          </cell>
          <cell r="T1070" t="str">
            <v/>
          </cell>
          <cell r="U1070" t="str">
            <v>7920</v>
          </cell>
          <cell r="V1070" t="str">
            <v>ZGFT</v>
          </cell>
          <cell r="W1070">
            <v>45748</v>
          </cell>
          <cell r="X1070">
            <v>0.11</v>
          </cell>
          <cell r="Y1070">
            <v>88.922000100000005</v>
          </cell>
        </row>
        <row r="1071">
          <cell r="A1071" t="str">
            <v>96908-000190A000</v>
          </cell>
          <cell r="B1071" t="str">
            <v>FG,GSUBUISP-R_NA,Packing EU (UISP-R)</v>
          </cell>
          <cell r="C1071" t="str">
            <v>429A</v>
          </cell>
          <cell r="D1071" t="str">
            <v>N10</v>
          </cell>
          <cell r="E1071" t="str">
            <v/>
          </cell>
          <cell r="F1071" t="str">
            <v>ZGFT</v>
          </cell>
          <cell r="G1071" t="str">
            <v>OCS  96908</v>
          </cell>
          <cell r="H1071">
            <v>0</v>
          </cell>
          <cell r="I1071">
            <v>1000</v>
          </cell>
          <cell r="J1071">
            <v>0</v>
          </cell>
          <cell r="K1071">
            <v>65362.239999999998</v>
          </cell>
          <cell r="L1071">
            <v>66230.100000000006</v>
          </cell>
          <cell r="M1071">
            <v>0</v>
          </cell>
          <cell r="N1071">
            <v>0</v>
          </cell>
          <cell r="O1071">
            <v>0</v>
          </cell>
          <cell r="P1071" t="str">
            <v/>
          </cell>
          <cell r="Q1071" t="str">
            <v>96908</v>
          </cell>
          <cell r="R1071" t="str">
            <v/>
          </cell>
          <cell r="S1071" t="str">
            <v/>
          </cell>
          <cell r="T1071" t="str">
            <v/>
          </cell>
          <cell r="U1071" t="str">
            <v>7920</v>
          </cell>
          <cell r="V1071" t="str">
            <v>ZGFT</v>
          </cell>
          <cell r="W1071">
            <v>45748</v>
          </cell>
          <cell r="X1071">
            <v>0.11</v>
          </cell>
          <cell r="Y1071">
            <v>73.515411000000014</v>
          </cell>
        </row>
        <row r="1072">
          <cell r="A1072" t="str">
            <v>96908-000190A000</v>
          </cell>
          <cell r="B1072" t="str">
            <v>FG,GSUBUISP-R_NA,Packing EU (UISP-R)</v>
          </cell>
          <cell r="C1072" t="str">
            <v>429B</v>
          </cell>
          <cell r="D1072" t="str">
            <v>N10</v>
          </cell>
          <cell r="E1072" t="str">
            <v/>
          </cell>
          <cell r="F1072" t="str">
            <v>ZGFT</v>
          </cell>
          <cell r="G1072" t="str">
            <v>OCS  96908</v>
          </cell>
          <cell r="H1072">
            <v>0</v>
          </cell>
          <cell r="I1072">
            <v>1000</v>
          </cell>
          <cell r="J1072">
            <v>0</v>
          </cell>
          <cell r="K1072">
            <v>65919.350000000006</v>
          </cell>
          <cell r="L1072">
            <v>66808.429999999993</v>
          </cell>
          <cell r="M1072">
            <v>0</v>
          </cell>
          <cell r="N1072">
            <v>0</v>
          </cell>
          <cell r="O1072">
            <v>0</v>
          </cell>
          <cell r="P1072" t="str">
            <v/>
          </cell>
          <cell r="Q1072" t="str">
            <v>96908</v>
          </cell>
          <cell r="R1072" t="str">
            <v/>
          </cell>
          <cell r="S1072" t="str">
            <v/>
          </cell>
          <cell r="T1072" t="str">
            <v/>
          </cell>
          <cell r="U1072" t="str">
            <v>7920</v>
          </cell>
          <cell r="V1072" t="str">
            <v>ZGFT</v>
          </cell>
          <cell r="W1072">
            <v>45748</v>
          </cell>
          <cell r="X1072">
            <v>0.11</v>
          </cell>
          <cell r="Y1072">
            <v>74.157357299999987</v>
          </cell>
        </row>
        <row r="1073">
          <cell r="A1073" t="str">
            <v>96908-000200A000</v>
          </cell>
          <cell r="B1073" t="str">
            <v>FG,GSUBUISP-S_NA,Packing EU (UISP-S)</v>
          </cell>
          <cell r="C1073" t="str">
            <v>429A</v>
          </cell>
          <cell r="D1073" t="str">
            <v>N10</v>
          </cell>
          <cell r="E1073" t="str">
            <v/>
          </cell>
          <cell r="F1073" t="str">
            <v>ZGFT</v>
          </cell>
          <cell r="G1073" t="str">
            <v>OCS  96908</v>
          </cell>
          <cell r="H1073">
            <v>0</v>
          </cell>
          <cell r="I1073">
            <v>1000</v>
          </cell>
          <cell r="J1073">
            <v>67636.98</v>
          </cell>
          <cell r="K1073">
            <v>66900.820000000007</v>
          </cell>
          <cell r="L1073">
            <v>65711.19</v>
          </cell>
          <cell r="M1073">
            <v>0</v>
          </cell>
          <cell r="N1073">
            <v>6308.27</v>
          </cell>
          <cell r="O1073">
            <v>96</v>
          </cell>
          <cell r="P1073" t="str">
            <v/>
          </cell>
          <cell r="Q1073" t="str">
            <v>96908</v>
          </cell>
          <cell r="R1073" t="str">
            <v/>
          </cell>
          <cell r="S1073" t="str">
            <v/>
          </cell>
          <cell r="T1073" t="str">
            <v/>
          </cell>
          <cell r="U1073" t="str">
            <v>7920</v>
          </cell>
          <cell r="V1073" t="str">
            <v>ZGFT</v>
          </cell>
          <cell r="W1073">
            <v>45748</v>
          </cell>
          <cell r="X1073">
            <v>0.11</v>
          </cell>
          <cell r="Y1073">
            <v>72.939420900000002</v>
          </cell>
        </row>
        <row r="1074">
          <cell r="A1074" t="str">
            <v>96908-000200A000</v>
          </cell>
          <cell r="B1074" t="str">
            <v>FG,GSUBUISP-S_NA,Packing EU (UISP-S)</v>
          </cell>
          <cell r="C1074" t="str">
            <v>429B</v>
          </cell>
          <cell r="D1074" t="str">
            <v>N10</v>
          </cell>
          <cell r="E1074" t="str">
            <v/>
          </cell>
          <cell r="F1074" t="str">
            <v>ZGFT</v>
          </cell>
          <cell r="G1074" t="str">
            <v>OCS  96908</v>
          </cell>
          <cell r="H1074">
            <v>0</v>
          </cell>
          <cell r="I1074">
            <v>1000</v>
          </cell>
          <cell r="J1074">
            <v>0</v>
          </cell>
          <cell r="K1074">
            <v>65294.82</v>
          </cell>
          <cell r="L1074">
            <v>66310.289999999994</v>
          </cell>
          <cell r="M1074">
            <v>0</v>
          </cell>
          <cell r="N1074">
            <v>0</v>
          </cell>
          <cell r="O1074">
            <v>0</v>
          </cell>
          <cell r="P1074" t="str">
            <v/>
          </cell>
          <cell r="Q1074" t="str">
            <v>96908</v>
          </cell>
          <cell r="R1074" t="str">
            <v/>
          </cell>
          <cell r="S1074" t="str">
            <v/>
          </cell>
          <cell r="T1074" t="str">
            <v/>
          </cell>
          <cell r="U1074" t="str">
            <v>7920</v>
          </cell>
          <cell r="V1074" t="str">
            <v>ZGFT</v>
          </cell>
          <cell r="W1074">
            <v>45748</v>
          </cell>
          <cell r="X1074">
            <v>0.11</v>
          </cell>
          <cell r="Y1074">
            <v>73.604421900000006</v>
          </cell>
        </row>
        <row r="1075">
          <cell r="A1075" t="str">
            <v>96908-000210A000</v>
          </cell>
          <cell r="B1075" t="str">
            <v>FG,GSUBUSW-Enterprise-48-PoE_NA</v>
          </cell>
          <cell r="C1075" t="str">
            <v>429A</v>
          </cell>
          <cell r="D1075" t="str">
            <v>N10</v>
          </cell>
          <cell r="E1075" t="str">
            <v/>
          </cell>
          <cell r="F1075" t="str">
            <v>ZGFT</v>
          </cell>
          <cell r="G1075" t="str">
            <v>OCS  96908</v>
          </cell>
          <cell r="H1075">
            <v>0</v>
          </cell>
          <cell r="I1075">
            <v>1000</v>
          </cell>
          <cell r="J1075">
            <v>682910</v>
          </cell>
          <cell r="K1075">
            <v>667119.94999999995</v>
          </cell>
          <cell r="L1075">
            <v>668010.93999999994</v>
          </cell>
          <cell r="M1075">
            <v>0</v>
          </cell>
          <cell r="N1075">
            <v>0</v>
          </cell>
          <cell r="O1075">
            <v>0</v>
          </cell>
          <cell r="P1075" t="str">
            <v/>
          </cell>
          <cell r="Q1075" t="str">
            <v>96908</v>
          </cell>
          <cell r="R1075" t="str">
            <v/>
          </cell>
          <cell r="S1075" t="str">
            <v/>
          </cell>
          <cell r="T1075" t="str">
            <v/>
          </cell>
          <cell r="U1075" t="str">
            <v>7920</v>
          </cell>
          <cell r="V1075" t="str">
            <v>ZGFT</v>
          </cell>
          <cell r="W1075">
            <v>45748</v>
          </cell>
          <cell r="X1075">
            <v>0.11</v>
          </cell>
          <cell r="Y1075">
            <v>741.49214339999992</v>
          </cell>
        </row>
        <row r="1076">
          <cell r="A1076" t="str">
            <v>96908-000210A000</v>
          </cell>
          <cell r="B1076" t="str">
            <v>FG,GSUBUSW-Enterprise-48-PoE_NA</v>
          </cell>
          <cell r="C1076" t="str">
            <v>429B</v>
          </cell>
          <cell r="D1076" t="str">
            <v>N10</v>
          </cell>
          <cell r="E1076" t="str">
            <v/>
          </cell>
          <cell r="F1076" t="str">
            <v>ZGFT</v>
          </cell>
          <cell r="G1076" t="str">
            <v>OCS  96908</v>
          </cell>
          <cell r="H1076">
            <v>0</v>
          </cell>
          <cell r="I1076">
            <v>1000</v>
          </cell>
          <cell r="J1076">
            <v>995710</v>
          </cell>
          <cell r="K1076">
            <v>672411.8</v>
          </cell>
          <cell r="L1076">
            <v>667590.82999999996</v>
          </cell>
          <cell r="M1076">
            <v>0</v>
          </cell>
          <cell r="N1076">
            <v>0</v>
          </cell>
          <cell r="O1076">
            <v>0</v>
          </cell>
          <cell r="P1076" t="str">
            <v/>
          </cell>
          <cell r="Q1076" t="str">
            <v>96908</v>
          </cell>
          <cell r="R1076" t="str">
            <v/>
          </cell>
          <cell r="S1076" t="str">
            <v/>
          </cell>
          <cell r="T1076" t="str">
            <v/>
          </cell>
          <cell r="U1076" t="str">
            <v>7920</v>
          </cell>
          <cell r="V1076" t="str">
            <v>ZGFT</v>
          </cell>
          <cell r="W1076">
            <v>45748</v>
          </cell>
          <cell r="X1076">
            <v>0.11</v>
          </cell>
          <cell r="Y1076">
            <v>741.02582130000008</v>
          </cell>
        </row>
        <row r="1077">
          <cell r="A1077" t="str">
            <v>96908-000220A000</v>
          </cell>
          <cell r="B1077" t="str">
            <v>FG,GSUBUSW-Flex_NA,(USW-Flex) 600-02343</v>
          </cell>
          <cell r="C1077" t="str">
            <v>429A</v>
          </cell>
          <cell r="D1077" t="str">
            <v>N10</v>
          </cell>
          <cell r="E1077" t="str">
            <v/>
          </cell>
          <cell r="F1077" t="str">
            <v>ZGFT</v>
          </cell>
          <cell r="G1077" t="str">
            <v>OCS  96908</v>
          </cell>
          <cell r="H1077">
            <v>0</v>
          </cell>
          <cell r="I1077">
            <v>1000</v>
          </cell>
          <cell r="J1077">
            <v>34956.67</v>
          </cell>
          <cell r="K1077">
            <v>28353.08</v>
          </cell>
          <cell r="L1077">
            <v>28818.35</v>
          </cell>
          <cell r="M1077">
            <v>0</v>
          </cell>
          <cell r="N1077">
            <v>172.91</v>
          </cell>
          <cell r="O1077">
            <v>6</v>
          </cell>
          <cell r="P1077" t="str">
            <v/>
          </cell>
          <cell r="Q1077" t="str">
            <v>96908</v>
          </cell>
          <cell r="R1077" t="str">
            <v/>
          </cell>
          <cell r="S1077" t="str">
            <v/>
          </cell>
          <cell r="T1077" t="str">
            <v/>
          </cell>
          <cell r="U1077" t="str">
            <v>7920</v>
          </cell>
          <cell r="V1077" t="str">
            <v>ZGFT</v>
          </cell>
          <cell r="W1077">
            <v>45748</v>
          </cell>
          <cell r="X1077">
            <v>0.11</v>
          </cell>
          <cell r="Y1077">
            <v>31.9883685</v>
          </cell>
        </row>
        <row r="1078">
          <cell r="A1078" t="str">
            <v>96908-000230A000</v>
          </cell>
          <cell r="B1078" t="str">
            <v>FG,GSUBUSW-24-POE_NA,FCC Packing</v>
          </cell>
          <cell r="C1078" t="str">
            <v>429A</v>
          </cell>
          <cell r="D1078" t="str">
            <v>N10</v>
          </cell>
          <cell r="E1078" t="str">
            <v/>
          </cell>
          <cell r="F1078" t="str">
            <v>ZGFT</v>
          </cell>
          <cell r="G1078" t="str">
            <v>OCS  96908</v>
          </cell>
          <cell r="H1078">
            <v>0</v>
          </cell>
          <cell r="I1078">
            <v>1000</v>
          </cell>
          <cell r="J1078">
            <v>0</v>
          </cell>
          <cell r="K1078">
            <v>108884.49</v>
          </cell>
          <cell r="L1078">
            <v>109295.78</v>
          </cell>
          <cell r="M1078">
            <v>0</v>
          </cell>
          <cell r="N1078">
            <v>0</v>
          </cell>
          <cell r="O1078">
            <v>0</v>
          </cell>
          <cell r="P1078" t="str">
            <v/>
          </cell>
          <cell r="Q1078" t="str">
            <v>96908</v>
          </cell>
          <cell r="R1078" t="str">
            <v/>
          </cell>
          <cell r="S1078" t="str">
            <v/>
          </cell>
          <cell r="T1078" t="str">
            <v/>
          </cell>
          <cell r="U1078" t="str">
            <v>7920</v>
          </cell>
          <cell r="V1078" t="str">
            <v>ZGFT</v>
          </cell>
          <cell r="W1078">
            <v>45748</v>
          </cell>
          <cell r="X1078">
            <v>0.11</v>
          </cell>
          <cell r="Y1078">
            <v>121.31831580000001</v>
          </cell>
        </row>
        <row r="1079">
          <cell r="A1079" t="str">
            <v>96908-000240A000</v>
          </cell>
          <cell r="B1079" t="str">
            <v>FG,GSUBUSW-24-POE_NA,FCC Packing</v>
          </cell>
          <cell r="C1079" t="str">
            <v>429A</v>
          </cell>
          <cell r="D1079" t="str">
            <v>N10</v>
          </cell>
          <cell r="E1079" t="str">
            <v/>
          </cell>
          <cell r="F1079" t="str">
            <v>ZGFT</v>
          </cell>
          <cell r="G1079" t="str">
            <v>OCS  96908</v>
          </cell>
          <cell r="H1079">
            <v>0</v>
          </cell>
          <cell r="I1079">
            <v>1000</v>
          </cell>
          <cell r="J1079">
            <v>139974.17000000001</v>
          </cell>
          <cell r="K1079">
            <v>118436.89</v>
          </cell>
          <cell r="L1079">
            <v>120029.93</v>
          </cell>
          <cell r="M1079">
            <v>0</v>
          </cell>
          <cell r="N1079">
            <v>0</v>
          </cell>
          <cell r="O1079">
            <v>0</v>
          </cell>
          <cell r="P1079" t="str">
            <v/>
          </cell>
          <cell r="Q1079" t="str">
            <v>96908</v>
          </cell>
          <cell r="R1079" t="str">
            <v/>
          </cell>
          <cell r="S1079" t="str">
            <v/>
          </cell>
          <cell r="T1079" t="str">
            <v/>
          </cell>
          <cell r="U1079" t="str">
            <v>7920</v>
          </cell>
          <cell r="V1079" t="str">
            <v>ZGFT</v>
          </cell>
          <cell r="W1079">
            <v>45748</v>
          </cell>
          <cell r="X1079">
            <v>0.11</v>
          </cell>
          <cell r="Y1079">
            <v>133.23322229999999</v>
          </cell>
        </row>
        <row r="1080">
          <cell r="A1080" t="str">
            <v>96908-000240A000</v>
          </cell>
          <cell r="B1080" t="str">
            <v>FG,GSUBUSW-24-POE_NA,FCC Packing</v>
          </cell>
          <cell r="C1080" t="str">
            <v>429B</v>
          </cell>
          <cell r="D1080" t="str">
            <v>N10</v>
          </cell>
          <cell r="E1080" t="str">
            <v/>
          </cell>
          <cell r="F1080" t="str">
            <v>ZGFT</v>
          </cell>
          <cell r="G1080" t="str">
            <v>OCS  96908</v>
          </cell>
          <cell r="H1080">
            <v>0</v>
          </cell>
          <cell r="I1080">
            <v>1000</v>
          </cell>
          <cell r="J1080">
            <v>139974.17000000001</v>
          </cell>
          <cell r="K1080">
            <v>119374.28</v>
          </cell>
          <cell r="L1080">
            <v>119443.82</v>
          </cell>
          <cell r="M1080">
            <v>0</v>
          </cell>
          <cell r="N1080">
            <v>0</v>
          </cell>
          <cell r="O1080">
            <v>0</v>
          </cell>
          <cell r="P1080" t="str">
            <v/>
          </cell>
          <cell r="Q1080" t="str">
            <v>96908</v>
          </cell>
          <cell r="R1080" t="str">
            <v/>
          </cell>
          <cell r="S1080" t="str">
            <v/>
          </cell>
          <cell r="T1080" t="str">
            <v/>
          </cell>
          <cell r="U1080" t="str">
            <v>7920</v>
          </cell>
          <cell r="V1080" t="str">
            <v>ZGFT</v>
          </cell>
          <cell r="W1080">
            <v>45748</v>
          </cell>
          <cell r="X1080">
            <v>0.11</v>
          </cell>
          <cell r="Y1080">
            <v>132.58264020000001</v>
          </cell>
        </row>
        <row r="1081">
          <cell r="A1081" t="str">
            <v>96908-000250A000</v>
          </cell>
          <cell r="B1081" t="str">
            <v>FG,GSUBUSW-24-POE_NA,FCC Packing</v>
          </cell>
          <cell r="C1081" t="str">
            <v>429A</v>
          </cell>
          <cell r="D1081" t="str">
            <v>N10</v>
          </cell>
          <cell r="E1081" t="str">
            <v/>
          </cell>
          <cell r="F1081" t="str">
            <v>ZGFT</v>
          </cell>
          <cell r="G1081" t="str">
            <v>OCS  96908</v>
          </cell>
          <cell r="H1081">
            <v>0</v>
          </cell>
          <cell r="I1081">
            <v>1000</v>
          </cell>
          <cell r="J1081">
            <v>138445.57999999999</v>
          </cell>
          <cell r="K1081">
            <v>118475.3</v>
          </cell>
          <cell r="L1081">
            <v>120007.67</v>
          </cell>
          <cell r="M1081">
            <v>0</v>
          </cell>
          <cell r="N1081">
            <v>0</v>
          </cell>
          <cell r="O1081">
            <v>0</v>
          </cell>
          <cell r="P1081" t="str">
            <v/>
          </cell>
          <cell r="Q1081" t="str">
            <v>96908</v>
          </cell>
          <cell r="R1081" t="str">
            <v/>
          </cell>
          <cell r="S1081" t="str">
            <v/>
          </cell>
          <cell r="T1081" t="str">
            <v/>
          </cell>
          <cell r="U1081" t="str">
            <v>7920</v>
          </cell>
          <cell r="V1081" t="str">
            <v>ZGFT</v>
          </cell>
          <cell r="W1081">
            <v>45748</v>
          </cell>
          <cell r="X1081">
            <v>0.11</v>
          </cell>
          <cell r="Y1081">
            <v>133.20851370000003</v>
          </cell>
        </row>
        <row r="1082">
          <cell r="A1082" t="str">
            <v>96908-000250A000</v>
          </cell>
          <cell r="B1082" t="str">
            <v>FG,GSUBUSW-24-POE_NA,FCC Packing</v>
          </cell>
          <cell r="C1082" t="str">
            <v>429B</v>
          </cell>
          <cell r="D1082" t="str">
            <v>N10</v>
          </cell>
          <cell r="E1082" t="str">
            <v/>
          </cell>
          <cell r="F1082" t="str">
            <v>ZGFT</v>
          </cell>
          <cell r="G1082" t="str">
            <v>OCS  96908</v>
          </cell>
          <cell r="H1082">
            <v>0</v>
          </cell>
          <cell r="I1082">
            <v>1000</v>
          </cell>
          <cell r="J1082">
            <v>138445.57999999999</v>
          </cell>
          <cell r="K1082">
            <v>119642.75</v>
          </cell>
          <cell r="L1082">
            <v>119561.61</v>
          </cell>
          <cell r="M1082">
            <v>0</v>
          </cell>
          <cell r="N1082">
            <v>0</v>
          </cell>
          <cell r="O1082">
            <v>0</v>
          </cell>
          <cell r="P1082" t="str">
            <v/>
          </cell>
          <cell r="Q1082" t="str">
            <v>96908</v>
          </cell>
          <cell r="R1082" t="str">
            <v/>
          </cell>
          <cell r="S1082" t="str">
            <v/>
          </cell>
          <cell r="T1082" t="str">
            <v/>
          </cell>
          <cell r="U1082" t="str">
            <v>7920</v>
          </cell>
          <cell r="V1082" t="str">
            <v>ZGFT</v>
          </cell>
          <cell r="W1082">
            <v>45748</v>
          </cell>
          <cell r="X1082">
            <v>0.11</v>
          </cell>
          <cell r="Y1082">
            <v>132.71338710000001</v>
          </cell>
        </row>
        <row r="1083">
          <cell r="A1083" t="str">
            <v>96908-000260A000</v>
          </cell>
          <cell r="B1083" t="str">
            <v>FG,GSUBUSW-Pro-24-POE_NA,Packing FCC</v>
          </cell>
          <cell r="C1083" t="str">
            <v>429A</v>
          </cell>
          <cell r="D1083" t="str">
            <v>N10</v>
          </cell>
          <cell r="E1083" t="str">
            <v/>
          </cell>
          <cell r="F1083" t="str">
            <v>ZGFT</v>
          </cell>
          <cell r="G1083" t="str">
            <v>OCS  96908</v>
          </cell>
          <cell r="H1083">
            <v>0</v>
          </cell>
          <cell r="I1083">
            <v>1000</v>
          </cell>
          <cell r="J1083">
            <v>435780</v>
          </cell>
          <cell r="K1083">
            <v>217195.45</v>
          </cell>
          <cell r="L1083">
            <v>215986.49</v>
          </cell>
          <cell r="M1083">
            <v>0</v>
          </cell>
          <cell r="N1083">
            <v>215.99</v>
          </cell>
          <cell r="O1083">
            <v>1</v>
          </cell>
          <cell r="P1083" t="str">
            <v/>
          </cell>
          <cell r="Q1083" t="str">
            <v>96908</v>
          </cell>
          <cell r="R1083" t="str">
            <v/>
          </cell>
          <cell r="S1083" t="str">
            <v/>
          </cell>
          <cell r="T1083" t="str">
            <v/>
          </cell>
          <cell r="U1083" t="str">
            <v>7920</v>
          </cell>
          <cell r="V1083" t="str">
            <v>ZGFT</v>
          </cell>
          <cell r="W1083">
            <v>45748</v>
          </cell>
          <cell r="X1083">
            <v>0.11</v>
          </cell>
          <cell r="Y1083">
            <v>239.74500390000003</v>
          </cell>
        </row>
        <row r="1084">
          <cell r="A1084" t="str">
            <v>96908-000270A000</v>
          </cell>
          <cell r="B1084" t="str">
            <v>FG,GSUBUSW-Pro-24-POE_NA,Packing AR</v>
          </cell>
          <cell r="C1084" t="str">
            <v>429A</v>
          </cell>
          <cell r="D1084" t="str">
            <v>N10</v>
          </cell>
          <cell r="E1084" t="str">
            <v/>
          </cell>
          <cell r="F1084" t="str">
            <v>ZGFT</v>
          </cell>
          <cell r="G1084" t="str">
            <v>OCS  96908</v>
          </cell>
          <cell r="H1084">
            <v>0</v>
          </cell>
          <cell r="I1084">
            <v>1000</v>
          </cell>
          <cell r="J1084">
            <v>243541</v>
          </cell>
          <cell r="K1084">
            <v>215465.27</v>
          </cell>
          <cell r="L1084">
            <v>215859.42</v>
          </cell>
          <cell r="M1084">
            <v>0</v>
          </cell>
          <cell r="N1084">
            <v>0</v>
          </cell>
          <cell r="O1084">
            <v>0</v>
          </cell>
          <cell r="P1084" t="str">
            <v/>
          </cell>
          <cell r="Q1084" t="str">
            <v>96908</v>
          </cell>
          <cell r="R1084" t="str">
            <v/>
          </cell>
          <cell r="S1084" t="str">
            <v/>
          </cell>
          <cell r="T1084" t="str">
            <v/>
          </cell>
          <cell r="U1084" t="str">
            <v>7920</v>
          </cell>
          <cell r="V1084" t="str">
            <v>ZGFT</v>
          </cell>
          <cell r="W1084">
            <v>45748</v>
          </cell>
          <cell r="X1084">
            <v>0.11</v>
          </cell>
          <cell r="Y1084">
            <v>239.60395620000003</v>
          </cell>
        </row>
        <row r="1085">
          <cell r="A1085" t="str">
            <v>96908-000280A000</v>
          </cell>
          <cell r="B1085" t="str">
            <v>FG,GSUBUSW-Pro-24-POE_NA,Packing U</v>
          </cell>
          <cell r="C1085" t="str">
            <v>429A</v>
          </cell>
          <cell r="D1085" t="str">
            <v>N10</v>
          </cell>
          <cell r="E1085" t="str">
            <v/>
          </cell>
          <cell r="F1085" t="str">
            <v>ZGFT</v>
          </cell>
          <cell r="G1085" t="str">
            <v>OCS  96908</v>
          </cell>
          <cell r="H1085">
            <v>0</v>
          </cell>
          <cell r="I1085">
            <v>1000</v>
          </cell>
          <cell r="J1085">
            <v>239860</v>
          </cell>
          <cell r="K1085">
            <v>214408.32000000001</v>
          </cell>
          <cell r="L1085">
            <v>214826.84</v>
          </cell>
          <cell r="M1085">
            <v>0</v>
          </cell>
          <cell r="N1085">
            <v>0</v>
          </cell>
          <cell r="O1085">
            <v>0</v>
          </cell>
          <cell r="P1085" t="str">
            <v/>
          </cell>
          <cell r="Q1085" t="str">
            <v>96908</v>
          </cell>
          <cell r="R1085" t="str">
            <v/>
          </cell>
          <cell r="S1085" t="str">
            <v/>
          </cell>
          <cell r="T1085" t="str">
            <v/>
          </cell>
          <cell r="U1085" t="str">
            <v>7920</v>
          </cell>
          <cell r="V1085" t="str">
            <v>ZGFT</v>
          </cell>
          <cell r="W1085">
            <v>45748</v>
          </cell>
          <cell r="X1085">
            <v>0.11</v>
          </cell>
          <cell r="Y1085">
            <v>238.45779240000002</v>
          </cell>
        </row>
        <row r="1086">
          <cell r="A1086" t="str">
            <v>96908-000290A000</v>
          </cell>
          <cell r="B1086" t="str">
            <v>FG,GSUBUSW-Pro-48-POE_NA,Packing AR</v>
          </cell>
          <cell r="C1086" t="str">
            <v>429A</v>
          </cell>
          <cell r="D1086" t="str">
            <v>N10</v>
          </cell>
          <cell r="E1086" t="str">
            <v/>
          </cell>
          <cell r="F1086" t="str">
            <v>ZGFT</v>
          </cell>
          <cell r="G1086" t="str">
            <v>OCS  96908</v>
          </cell>
          <cell r="H1086">
            <v>0</v>
          </cell>
          <cell r="I1086">
            <v>1000</v>
          </cell>
          <cell r="J1086">
            <v>376950</v>
          </cell>
          <cell r="K1086">
            <v>348065.44</v>
          </cell>
          <cell r="L1086">
            <v>347939.4</v>
          </cell>
          <cell r="M1086">
            <v>0</v>
          </cell>
          <cell r="N1086">
            <v>0</v>
          </cell>
          <cell r="O1086">
            <v>0</v>
          </cell>
          <cell r="P1086" t="str">
            <v/>
          </cell>
          <cell r="Q1086" t="str">
            <v>96908</v>
          </cell>
          <cell r="R1086" t="str">
            <v/>
          </cell>
          <cell r="S1086" t="str">
            <v/>
          </cell>
          <cell r="T1086" t="str">
            <v/>
          </cell>
          <cell r="U1086" t="str">
            <v>7920</v>
          </cell>
          <cell r="V1086" t="str">
            <v>ZGFT</v>
          </cell>
          <cell r="W1086">
            <v>45748</v>
          </cell>
          <cell r="X1086">
            <v>0.11</v>
          </cell>
          <cell r="Y1086">
            <v>386.21273400000007</v>
          </cell>
        </row>
        <row r="1087">
          <cell r="A1087" t="str">
            <v>96908-000290A000</v>
          </cell>
          <cell r="B1087" t="str">
            <v>FG,GSUBUSW-Pro-48-POE_NA,Packing AR</v>
          </cell>
          <cell r="C1087" t="str">
            <v>429B</v>
          </cell>
          <cell r="D1087" t="str">
            <v>N10</v>
          </cell>
          <cell r="E1087" t="str">
            <v/>
          </cell>
          <cell r="F1087" t="str">
            <v>ZGFT</v>
          </cell>
          <cell r="G1087" t="str">
            <v>OCS  96908</v>
          </cell>
          <cell r="H1087">
            <v>0</v>
          </cell>
          <cell r="I1087">
            <v>1000</v>
          </cell>
          <cell r="J1087">
            <v>376950</v>
          </cell>
          <cell r="K1087">
            <v>344194.86</v>
          </cell>
          <cell r="L1087">
            <v>344895.65</v>
          </cell>
          <cell r="M1087">
            <v>0</v>
          </cell>
          <cell r="N1087">
            <v>0</v>
          </cell>
          <cell r="O1087">
            <v>0</v>
          </cell>
          <cell r="P1087" t="str">
            <v/>
          </cell>
          <cell r="Q1087" t="str">
            <v>96908</v>
          </cell>
          <cell r="R1087" t="str">
            <v/>
          </cell>
          <cell r="S1087" t="str">
            <v/>
          </cell>
          <cell r="T1087" t="str">
            <v/>
          </cell>
          <cell r="U1087" t="str">
            <v>7920</v>
          </cell>
          <cell r="V1087" t="str">
            <v>ZGFT</v>
          </cell>
          <cell r="W1087">
            <v>45748</v>
          </cell>
          <cell r="X1087">
            <v>0.11</v>
          </cell>
          <cell r="Y1087">
            <v>382.83417150000008</v>
          </cell>
        </row>
        <row r="1088">
          <cell r="A1088" t="str">
            <v>96908-000300A000</v>
          </cell>
          <cell r="B1088" t="str">
            <v>FG,GSUBUSW-Pro-24-POE_NA,Packing FCC</v>
          </cell>
          <cell r="C1088" t="str">
            <v>429A</v>
          </cell>
          <cell r="D1088" t="str">
            <v>N10</v>
          </cell>
          <cell r="E1088" t="str">
            <v/>
          </cell>
          <cell r="F1088" t="str">
            <v>ZGFT</v>
          </cell>
          <cell r="G1088" t="str">
            <v>OCS  96908</v>
          </cell>
          <cell r="H1088">
            <v>0</v>
          </cell>
          <cell r="I1088">
            <v>1000</v>
          </cell>
          <cell r="J1088">
            <v>237542.5</v>
          </cell>
          <cell r="K1088">
            <v>206583.29</v>
          </cell>
          <cell r="L1088">
            <v>206976.16</v>
          </cell>
          <cell r="M1088">
            <v>0</v>
          </cell>
          <cell r="N1088">
            <v>0</v>
          </cell>
          <cell r="O1088">
            <v>0</v>
          </cell>
          <cell r="P1088" t="str">
            <v/>
          </cell>
          <cell r="Q1088" t="str">
            <v>96908</v>
          </cell>
          <cell r="R1088" t="str">
            <v/>
          </cell>
          <cell r="S1088" t="str">
            <v/>
          </cell>
          <cell r="T1088" t="str">
            <v/>
          </cell>
          <cell r="U1088" t="str">
            <v>7920</v>
          </cell>
          <cell r="V1088" t="str">
            <v>ZGFT</v>
          </cell>
          <cell r="W1088">
            <v>45748</v>
          </cell>
          <cell r="X1088">
            <v>0.11</v>
          </cell>
          <cell r="Y1088">
            <v>229.74353760000002</v>
          </cell>
        </row>
        <row r="1089">
          <cell r="A1089" t="str">
            <v>96908-000300A000</v>
          </cell>
          <cell r="B1089" t="str">
            <v>FG,GSUBUSW-Pro-24-POE_NA,Packing FCC</v>
          </cell>
          <cell r="C1089" t="str">
            <v>429B</v>
          </cell>
          <cell r="D1089" t="str">
            <v>N10</v>
          </cell>
          <cell r="E1089" t="str">
            <v/>
          </cell>
          <cell r="F1089" t="str">
            <v>ZGFT</v>
          </cell>
          <cell r="G1089" t="str">
            <v>OCS  96908</v>
          </cell>
          <cell r="H1089">
            <v>0</v>
          </cell>
          <cell r="I1089">
            <v>1000</v>
          </cell>
          <cell r="J1089">
            <v>237542.5</v>
          </cell>
          <cell r="K1089">
            <v>206894.07</v>
          </cell>
          <cell r="L1089">
            <v>207420.56</v>
          </cell>
          <cell r="M1089">
            <v>0</v>
          </cell>
          <cell r="N1089">
            <v>0</v>
          </cell>
          <cell r="O1089">
            <v>0</v>
          </cell>
          <cell r="P1089" t="str">
            <v/>
          </cell>
          <cell r="Q1089" t="str">
            <v>96908</v>
          </cell>
          <cell r="R1089" t="str">
            <v/>
          </cell>
          <cell r="S1089" t="str">
            <v/>
          </cell>
          <cell r="T1089" t="str">
            <v/>
          </cell>
          <cell r="U1089" t="str">
            <v>7920</v>
          </cell>
          <cell r="V1089" t="str">
            <v>ZGFT</v>
          </cell>
          <cell r="W1089">
            <v>45748</v>
          </cell>
          <cell r="X1089">
            <v>0.11</v>
          </cell>
          <cell r="Y1089">
            <v>230.23682160000001</v>
          </cell>
        </row>
        <row r="1090">
          <cell r="A1090" t="str">
            <v>96908-000310A000</v>
          </cell>
          <cell r="B1090" t="str">
            <v>FG,GSUBUSW-Pro-24-POE_NA,Packing FCC</v>
          </cell>
          <cell r="C1090" t="str">
            <v>429A</v>
          </cell>
          <cell r="D1090" t="str">
            <v>N10</v>
          </cell>
          <cell r="E1090" t="str">
            <v/>
          </cell>
          <cell r="F1090" t="str">
            <v>ZGFT</v>
          </cell>
          <cell r="G1090" t="str">
            <v>OCS  96908</v>
          </cell>
          <cell r="H1090">
            <v>0</v>
          </cell>
          <cell r="I1090">
            <v>1000</v>
          </cell>
          <cell r="J1090">
            <v>244797.3</v>
          </cell>
          <cell r="K1090">
            <v>215860.82</v>
          </cell>
          <cell r="L1090">
            <v>216251.94</v>
          </cell>
          <cell r="M1090">
            <v>0</v>
          </cell>
          <cell r="N1090">
            <v>0</v>
          </cell>
          <cell r="O1090">
            <v>0</v>
          </cell>
          <cell r="P1090" t="str">
            <v/>
          </cell>
          <cell r="Q1090" t="str">
            <v>96908</v>
          </cell>
          <cell r="R1090" t="str">
            <v/>
          </cell>
          <cell r="S1090" t="str">
            <v/>
          </cell>
          <cell r="T1090" t="str">
            <v/>
          </cell>
          <cell r="U1090" t="str">
            <v>7920</v>
          </cell>
          <cell r="V1090" t="str">
            <v>ZGFT</v>
          </cell>
          <cell r="W1090">
            <v>45748</v>
          </cell>
          <cell r="X1090">
            <v>0.11</v>
          </cell>
          <cell r="Y1090">
            <v>240.03965340000002</v>
          </cell>
        </row>
        <row r="1091">
          <cell r="A1091" t="str">
            <v>96908-000310A000</v>
          </cell>
          <cell r="B1091" t="str">
            <v>FG,GSUBUSW-Pro-24-POE_NA,Packing FCC</v>
          </cell>
          <cell r="C1091" t="str">
            <v>429B</v>
          </cell>
          <cell r="D1091" t="str">
            <v>N10</v>
          </cell>
          <cell r="E1091" t="str">
            <v/>
          </cell>
          <cell r="F1091" t="str">
            <v>ZGFT</v>
          </cell>
          <cell r="G1091" t="str">
            <v>OCS  96908</v>
          </cell>
          <cell r="H1091">
            <v>0</v>
          </cell>
          <cell r="I1091">
            <v>1000</v>
          </cell>
          <cell r="J1091">
            <v>244797.3</v>
          </cell>
          <cell r="K1091">
            <v>216098.76</v>
          </cell>
          <cell r="L1091">
            <v>216617.34</v>
          </cell>
          <cell r="M1091">
            <v>0</v>
          </cell>
          <cell r="N1091">
            <v>0</v>
          </cell>
          <cell r="O1091">
            <v>0</v>
          </cell>
          <cell r="P1091" t="str">
            <v/>
          </cell>
          <cell r="Q1091" t="str">
            <v>96908</v>
          </cell>
          <cell r="R1091" t="str">
            <v/>
          </cell>
          <cell r="S1091" t="str">
            <v/>
          </cell>
          <cell r="T1091" t="str">
            <v/>
          </cell>
          <cell r="U1091" t="str">
            <v>7920</v>
          </cell>
          <cell r="V1091" t="str">
            <v>ZGFT</v>
          </cell>
          <cell r="W1091">
            <v>45748</v>
          </cell>
          <cell r="X1091">
            <v>0.11</v>
          </cell>
          <cell r="Y1091">
            <v>240.4452474</v>
          </cell>
        </row>
        <row r="1092">
          <cell r="A1092" t="str">
            <v>96908-000320A000</v>
          </cell>
          <cell r="B1092" t="str">
            <v>FG,GSUBUSW-Pro-48-POE_NA,Packing FCC</v>
          </cell>
          <cell r="C1092" t="str">
            <v>429A</v>
          </cell>
          <cell r="D1092" t="str">
            <v>N10</v>
          </cell>
          <cell r="E1092" t="str">
            <v/>
          </cell>
          <cell r="F1092" t="str">
            <v>ZGFT</v>
          </cell>
          <cell r="G1092" t="str">
            <v>OCS  96908</v>
          </cell>
          <cell r="H1092">
            <v>0</v>
          </cell>
          <cell r="I1092">
            <v>1000</v>
          </cell>
          <cell r="J1092">
            <v>380760</v>
          </cell>
          <cell r="K1092">
            <v>334130.23</v>
          </cell>
          <cell r="L1092">
            <v>334574.62</v>
          </cell>
          <cell r="M1092">
            <v>0</v>
          </cell>
          <cell r="N1092">
            <v>0</v>
          </cell>
          <cell r="O1092">
            <v>0</v>
          </cell>
          <cell r="P1092" t="str">
            <v/>
          </cell>
          <cell r="Q1092" t="str">
            <v>96908</v>
          </cell>
          <cell r="R1092" t="str">
            <v/>
          </cell>
          <cell r="S1092" t="str">
            <v/>
          </cell>
          <cell r="T1092" t="str">
            <v/>
          </cell>
          <cell r="U1092" t="str">
            <v>7920</v>
          </cell>
          <cell r="V1092" t="str">
            <v>ZGFT</v>
          </cell>
          <cell r="W1092">
            <v>45748</v>
          </cell>
          <cell r="X1092">
            <v>0.11</v>
          </cell>
          <cell r="Y1092">
            <v>371.37782820000001</v>
          </cell>
        </row>
        <row r="1093">
          <cell r="A1093" t="str">
            <v>96908-000320A000</v>
          </cell>
          <cell r="B1093" t="str">
            <v>FG,GSUBUSW-Pro-48-POE_NA,Packing FCC</v>
          </cell>
          <cell r="C1093" t="str">
            <v>429B</v>
          </cell>
          <cell r="D1093" t="str">
            <v>N10</v>
          </cell>
          <cell r="E1093" t="str">
            <v/>
          </cell>
          <cell r="F1093" t="str">
            <v>ZGFT</v>
          </cell>
          <cell r="G1093" t="str">
            <v>OCS  96908</v>
          </cell>
          <cell r="H1093">
            <v>0</v>
          </cell>
          <cell r="I1093">
            <v>1000</v>
          </cell>
          <cell r="J1093">
            <v>380760</v>
          </cell>
          <cell r="K1093">
            <v>330185.24</v>
          </cell>
          <cell r="L1093">
            <v>330896.26</v>
          </cell>
          <cell r="M1093">
            <v>0</v>
          </cell>
          <cell r="N1093">
            <v>0</v>
          </cell>
          <cell r="O1093">
            <v>0</v>
          </cell>
          <cell r="P1093" t="str">
            <v/>
          </cell>
          <cell r="Q1093" t="str">
            <v>96908</v>
          </cell>
          <cell r="R1093" t="str">
            <v/>
          </cell>
          <cell r="S1093" t="str">
            <v/>
          </cell>
          <cell r="T1093" t="str">
            <v/>
          </cell>
          <cell r="U1093" t="str">
            <v>7920</v>
          </cell>
          <cell r="V1093" t="str">
            <v>ZGFT</v>
          </cell>
          <cell r="W1093">
            <v>45748</v>
          </cell>
          <cell r="X1093">
            <v>0.11</v>
          </cell>
          <cell r="Y1093">
            <v>367.29484860000002</v>
          </cell>
        </row>
        <row r="1094">
          <cell r="A1094" t="str">
            <v>96908-000330A000</v>
          </cell>
          <cell r="B1094" t="str">
            <v>FG,GSUBUSW-Flex_NA,Packing (USW-Flex)</v>
          </cell>
          <cell r="C1094" t="str">
            <v>429A</v>
          </cell>
          <cell r="D1094" t="str">
            <v>N10</v>
          </cell>
          <cell r="E1094" t="str">
            <v/>
          </cell>
          <cell r="F1094" t="str">
            <v>ZGFT</v>
          </cell>
          <cell r="G1094" t="str">
            <v>OCS  96908</v>
          </cell>
          <cell r="H1094">
            <v>0</v>
          </cell>
          <cell r="I1094">
            <v>1000</v>
          </cell>
          <cell r="J1094">
            <v>83915</v>
          </cell>
          <cell r="K1094">
            <v>82150.77</v>
          </cell>
          <cell r="L1094">
            <v>83486.22</v>
          </cell>
          <cell r="M1094">
            <v>0</v>
          </cell>
          <cell r="N1094">
            <v>0</v>
          </cell>
          <cell r="O1094">
            <v>0</v>
          </cell>
          <cell r="P1094" t="str">
            <v/>
          </cell>
          <cell r="Q1094" t="str">
            <v>96908</v>
          </cell>
          <cell r="R1094" t="str">
            <v/>
          </cell>
          <cell r="S1094" t="str">
            <v/>
          </cell>
          <cell r="T1094" t="str">
            <v/>
          </cell>
          <cell r="U1094" t="str">
            <v>7920</v>
          </cell>
          <cell r="V1094" t="str">
            <v>ZGFT</v>
          </cell>
          <cell r="W1094">
            <v>45748</v>
          </cell>
          <cell r="X1094">
            <v>0.11</v>
          </cell>
          <cell r="Y1094">
            <v>92.669704200000012</v>
          </cell>
        </row>
        <row r="1095">
          <cell r="A1095" t="str">
            <v>96908-000340A000</v>
          </cell>
          <cell r="B1095" t="str">
            <v>FG,GSUBUSW-Pro-24-POE_NA</v>
          </cell>
          <cell r="C1095" t="str">
            <v>429A</v>
          </cell>
          <cell r="D1095" t="str">
            <v>N10</v>
          </cell>
          <cell r="E1095" t="str">
            <v/>
          </cell>
          <cell r="F1095" t="str">
            <v>ZGFT</v>
          </cell>
          <cell r="G1095" t="str">
            <v>OCS  96908</v>
          </cell>
          <cell r="H1095">
            <v>0</v>
          </cell>
          <cell r="I1095">
            <v>1000</v>
          </cell>
          <cell r="J1095">
            <v>239781.07</v>
          </cell>
          <cell r="K1095">
            <v>215609.08</v>
          </cell>
          <cell r="L1095">
            <v>216003.23</v>
          </cell>
          <cell r="M1095">
            <v>0</v>
          </cell>
          <cell r="N1095">
            <v>0</v>
          </cell>
          <cell r="O1095">
            <v>0</v>
          </cell>
          <cell r="P1095" t="str">
            <v/>
          </cell>
          <cell r="Q1095" t="str">
            <v>96908</v>
          </cell>
          <cell r="R1095" t="str">
            <v/>
          </cell>
          <cell r="S1095" t="str">
            <v/>
          </cell>
          <cell r="T1095" t="str">
            <v/>
          </cell>
          <cell r="U1095" t="str">
            <v>7920</v>
          </cell>
          <cell r="V1095" t="str">
            <v>ZGFT</v>
          </cell>
          <cell r="W1095">
            <v>45748</v>
          </cell>
          <cell r="X1095">
            <v>0.11</v>
          </cell>
          <cell r="Y1095">
            <v>239.76358530000002</v>
          </cell>
        </row>
        <row r="1096">
          <cell r="A1096" t="str">
            <v>96908-000350A000</v>
          </cell>
          <cell r="B1096" t="str">
            <v>FG,GSUBUSW-Pro-48-POE_NA</v>
          </cell>
          <cell r="C1096" t="str">
            <v>429A</v>
          </cell>
          <cell r="D1096" t="str">
            <v>N10</v>
          </cell>
          <cell r="E1096" t="str">
            <v/>
          </cell>
          <cell r="F1096" t="str">
            <v>ZGFT</v>
          </cell>
          <cell r="G1096" t="str">
            <v>OCS  96908</v>
          </cell>
          <cell r="H1096">
            <v>0</v>
          </cell>
          <cell r="I1096">
            <v>1000</v>
          </cell>
          <cell r="J1096">
            <v>380810</v>
          </cell>
          <cell r="K1096">
            <v>348130.3</v>
          </cell>
          <cell r="L1096">
            <v>348101.93</v>
          </cell>
          <cell r="M1096">
            <v>0</v>
          </cell>
          <cell r="N1096">
            <v>0</v>
          </cell>
          <cell r="O1096">
            <v>0</v>
          </cell>
          <cell r="P1096" t="str">
            <v/>
          </cell>
          <cell r="Q1096" t="str">
            <v>96908</v>
          </cell>
          <cell r="R1096" t="str">
            <v/>
          </cell>
          <cell r="S1096" t="str">
            <v/>
          </cell>
          <cell r="T1096" t="str">
            <v/>
          </cell>
          <cell r="U1096" t="str">
            <v>7920</v>
          </cell>
          <cell r="V1096" t="str">
            <v>ZGFT</v>
          </cell>
          <cell r="W1096">
            <v>45748</v>
          </cell>
          <cell r="X1096">
            <v>0.11</v>
          </cell>
          <cell r="Y1096">
            <v>386.39314230000002</v>
          </cell>
        </row>
        <row r="1097">
          <cell r="A1097" t="str">
            <v>96908-000350A000</v>
          </cell>
          <cell r="B1097" t="str">
            <v>FG,GSUBUSW-Pro-48-POE_NA</v>
          </cell>
          <cell r="C1097" t="str">
            <v>429B</v>
          </cell>
          <cell r="D1097" t="str">
            <v>N10</v>
          </cell>
          <cell r="E1097" t="str">
            <v/>
          </cell>
          <cell r="F1097" t="str">
            <v>ZGFT</v>
          </cell>
          <cell r="G1097" t="str">
            <v>OCS  96908</v>
          </cell>
          <cell r="H1097">
            <v>0</v>
          </cell>
          <cell r="I1097">
            <v>1000</v>
          </cell>
          <cell r="J1097">
            <v>380810</v>
          </cell>
          <cell r="K1097">
            <v>344305.33</v>
          </cell>
          <cell r="L1097">
            <v>345013.79</v>
          </cell>
          <cell r="M1097">
            <v>0</v>
          </cell>
          <cell r="N1097">
            <v>0</v>
          </cell>
          <cell r="O1097">
            <v>0</v>
          </cell>
          <cell r="P1097" t="str">
            <v/>
          </cell>
          <cell r="Q1097" t="str">
            <v>96908</v>
          </cell>
          <cell r="R1097" t="str">
            <v/>
          </cell>
          <cell r="S1097" t="str">
            <v/>
          </cell>
          <cell r="T1097" t="str">
            <v/>
          </cell>
          <cell r="U1097" t="str">
            <v>7920</v>
          </cell>
          <cell r="V1097" t="str">
            <v>ZGFT</v>
          </cell>
          <cell r="W1097">
            <v>45748</v>
          </cell>
          <cell r="X1097">
            <v>0.11</v>
          </cell>
          <cell r="Y1097">
            <v>382.96530690000003</v>
          </cell>
        </row>
        <row r="1098">
          <cell r="A1098" t="str">
            <v>96908-000360A000</v>
          </cell>
          <cell r="B1098" t="str">
            <v>FG,GSUBUSW-Pro-48-POE_NA,UI AU Packing</v>
          </cell>
          <cell r="C1098" t="str">
            <v>429A</v>
          </cell>
          <cell r="D1098" t="str">
            <v>N10</v>
          </cell>
          <cell r="E1098" t="str">
            <v/>
          </cell>
          <cell r="F1098" t="str">
            <v>ZGFT</v>
          </cell>
          <cell r="G1098" t="str">
            <v>OCS  96908</v>
          </cell>
          <cell r="H1098">
            <v>0</v>
          </cell>
          <cell r="I1098">
            <v>1000</v>
          </cell>
          <cell r="J1098">
            <v>0</v>
          </cell>
          <cell r="K1098">
            <v>348005.14</v>
          </cell>
          <cell r="L1098">
            <v>347976.77</v>
          </cell>
          <cell r="M1098">
            <v>0</v>
          </cell>
          <cell r="N1098">
            <v>0</v>
          </cell>
          <cell r="O1098">
            <v>0</v>
          </cell>
          <cell r="P1098" t="str">
            <v/>
          </cell>
          <cell r="Q1098" t="str">
            <v>96908</v>
          </cell>
          <cell r="R1098" t="str">
            <v/>
          </cell>
          <cell r="S1098" t="str">
            <v/>
          </cell>
          <cell r="T1098" t="str">
            <v/>
          </cell>
          <cell r="U1098" t="str">
            <v>7920</v>
          </cell>
          <cell r="V1098" t="str">
            <v>ZGFT</v>
          </cell>
          <cell r="W1098">
            <v>45748</v>
          </cell>
          <cell r="X1098">
            <v>0.11</v>
          </cell>
          <cell r="Y1098">
            <v>386.25421470000009</v>
          </cell>
        </row>
        <row r="1099">
          <cell r="A1099" t="str">
            <v>96908-000370A000</v>
          </cell>
          <cell r="B1099" t="str">
            <v>FG,GSUBUSW-Pro-48-POE_NA,UI BR Packing</v>
          </cell>
          <cell r="C1099" t="str">
            <v>429A</v>
          </cell>
          <cell r="D1099" t="str">
            <v>N10</v>
          </cell>
          <cell r="E1099" t="str">
            <v/>
          </cell>
          <cell r="F1099" t="str">
            <v>ZGFT</v>
          </cell>
          <cell r="G1099" t="str">
            <v>OCS  96908</v>
          </cell>
          <cell r="H1099">
            <v>0</v>
          </cell>
          <cell r="I1099">
            <v>1000</v>
          </cell>
          <cell r="J1099">
            <v>373601.04</v>
          </cell>
          <cell r="K1099">
            <v>348013.6</v>
          </cell>
          <cell r="L1099">
            <v>347985.23</v>
          </cell>
          <cell r="M1099">
            <v>0</v>
          </cell>
          <cell r="N1099">
            <v>0</v>
          </cell>
          <cell r="O1099">
            <v>0</v>
          </cell>
          <cell r="P1099" t="str">
            <v/>
          </cell>
          <cell r="Q1099" t="str">
            <v>96908</v>
          </cell>
          <cell r="R1099" t="str">
            <v/>
          </cell>
          <cell r="S1099" t="str">
            <v/>
          </cell>
          <cell r="T1099" t="str">
            <v/>
          </cell>
          <cell r="U1099" t="str">
            <v>7920</v>
          </cell>
          <cell r="V1099" t="str">
            <v>ZGFT</v>
          </cell>
          <cell r="W1099">
            <v>45748</v>
          </cell>
          <cell r="X1099">
            <v>0.11</v>
          </cell>
          <cell r="Y1099">
            <v>386.26360530000005</v>
          </cell>
        </row>
        <row r="1100">
          <cell r="A1100" t="str">
            <v>96908-000370A000</v>
          </cell>
          <cell r="B1100" t="str">
            <v>FG,GSUBUSW-Pro-48-POE_NA,UI BR Packing</v>
          </cell>
          <cell r="C1100" t="str">
            <v>429B</v>
          </cell>
          <cell r="D1100" t="str">
            <v>N10</v>
          </cell>
          <cell r="E1100" t="str">
            <v/>
          </cell>
          <cell r="F1100" t="str">
            <v>ZGFT</v>
          </cell>
          <cell r="G1100" t="str">
            <v>OCS  96908</v>
          </cell>
          <cell r="H1100">
            <v>0</v>
          </cell>
          <cell r="I1100">
            <v>1000</v>
          </cell>
          <cell r="J1100">
            <v>373601.04</v>
          </cell>
          <cell r="K1100">
            <v>344184.25</v>
          </cell>
          <cell r="L1100">
            <v>344892.71</v>
          </cell>
          <cell r="M1100">
            <v>0</v>
          </cell>
          <cell r="N1100">
            <v>0</v>
          </cell>
          <cell r="O1100">
            <v>0</v>
          </cell>
          <cell r="P1100" t="str">
            <v/>
          </cell>
          <cell r="Q1100" t="str">
            <v>96908</v>
          </cell>
          <cell r="R1100" t="str">
            <v/>
          </cell>
          <cell r="S1100" t="str">
            <v/>
          </cell>
          <cell r="T1100" t="str">
            <v/>
          </cell>
          <cell r="U1100" t="str">
            <v>7920</v>
          </cell>
          <cell r="V1100" t="str">
            <v>ZGFT</v>
          </cell>
          <cell r="W1100">
            <v>45748</v>
          </cell>
          <cell r="X1100">
            <v>0.11</v>
          </cell>
          <cell r="Y1100">
            <v>382.83090810000004</v>
          </cell>
        </row>
        <row r="1101">
          <cell r="A1101" t="str">
            <v>96908-000380A000</v>
          </cell>
          <cell r="B1101" t="str">
            <v>FG,GSUBUSW-Pro-48-POE_NA,UI AR Packing</v>
          </cell>
          <cell r="C1101" t="str">
            <v>429A</v>
          </cell>
          <cell r="D1101" t="str">
            <v>N10</v>
          </cell>
          <cell r="E1101" t="str">
            <v/>
          </cell>
          <cell r="F1101" t="str">
            <v>ZGFT</v>
          </cell>
          <cell r="G1101" t="str">
            <v>OCS  96908</v>
          </cell>
          <cell r="H1101">
            <v>0</v>
          </cell>
          <cell r="I1101">
            <v>1000</v>
          </cell>
          <cell r="J1101">
            <v>0</v>
          </cell>
          <cell r="K1101">
            <v>347977.6</v>
          </cell>
          <cell r="L1101">
            <v>347949.23</v>
          </cell>
          <cell r="M1101">
            <v>0</v>
          </cell>
          <cell r="N1101">
            <v>0</v>
          </cell>
          <cell r="O1101">
            <v>0</v>
          </cell>
          <cell r="P1101" t="str">
            <v/>
          </cell>
          <cell r="Q1101" t="str">
            <v>96908</v>
          </cell>
          <cell r="R1101" t="str">
            <v/>
          </cell>
          <cell r="S1101" t="str">
            <v/>
          </cell>
          <cell r="T1101" t="str">
            <v/>
          </cell>
          <cell r="U1101" t="str">
            <v>7920</v>
          </cell>
          <cell r="V1101" t="str">
            <v>ZGFT</v>
          </cell>
          <cell r="W1101">
            <v>45748</v>
          </cell>
          <cell r="X1101">
            <v>0.11</v>
          </cell>
          <cell r="Y1101">
            <v>386.22364530000004</v>
          </cell>
        </row>
        <row r="1102">
          <cell r="A1102" t="str">
            <v>96908-000390A000</v>
          </cell>
          <cell r="B1102" t="str">
            <v>FG,GSUBUSW-Pro-48-POE_NA,UI U Packing</v>
          </cell>
          <cell r="C1102" t="str">
            <v>429A</v>
          </cell>
          <cell r="D1102" t="str">
            <v>N10</v>
          </cell>
          <cell r="E1102" t="str">
            <v/>
          </cell>
          <cell r="F1102" t="str">
            <v>ZGFT</v>
          </cell>
          <cell r="G1102" t="str">
            <v>OCS  96908</v>
          </cell>
          <cell r="H1102">
            <v>0</v>
          </cell>
          <cell r="I1102">
            <v>1000</v>
          </cell>
          <cell r="J1102">
            <v>0</v>
          </cell>
          <cell r="K1102">
            <v>346920.65</v>
          </cell>
          <cell r="L1102">
            <v>346892.28</v>
          </cell>
          <cell r="M1102">
            <v>0</v>
          </cell>
          <cell r="N1102">
            <v>0</v>
          </cell>
          <cell r="O1102">
            <v>0</v>
          </cell>
          <cell r="P1102" t="str">
            <v/>
          </cell>
          <cell r="Q1102" t="str">
            <v>96908</v>
          </cell>
          <cell r="R1102" t="str">
            <v/>
          </cell>
          <cell r="S1102" t="str">
            <v/>
          </cell>
          <cell r="T1102" t="str">
            <v/>
          </cell>
          <cell r="U1102" t="str">
            <v>7920</v>
          </cell>
          <cell r="V1102" t="str">
            <v>ZGFT</v>
          </cell>
          <cell r="W1102">
            <v>45748</v>
          </cell>
          <cell r="X1102">
            <v>0.11</v>
          </cell>
          <cell r="Y1102">
            <v>385.05043080000007</v>
          </cell>
        </row>
        <row r="1103">
          <cell r="A1103" t="str">
            <v>96908-000400A000</v>
          </cell>
          <cell r="B1103" t="str">
            <v>FG,GSUBUSW-Enterprise-48-PoE_NA</v>
          </cell>
          <cell r="C1103" t="str">
            <v>429A</v>
          </cell>
          <cell r="D1103" t="str">
            <v>N10</v>
          </cell>
          <cell r="E1103" t="str">
            <v/>
          </cell>
          <cell r="F1103" t="str">
            <v>ZGFT</v>
          </cell>
          <cell r="G1103" t="str">
            <v>OCS  96908</v>
          </cell>
          <cell r="H1103">
            <v>0</v>
          </cell>
          <cell r="I1103">
            <v>1000</v>
          </cell>
          <cell r="J1103">
            <v>760622.5</v>
          </cell>
          <cell r="K1103">
            <v>669907.04</v>
          </cell>
          <cell r="L1103">
            <v>673619.82</v>
          </cell>
          <cell r="M1103">
            <v>0</v>
          </cell>
          <cell r="N1103">
            <v>0</v>
          </cell>
          <cell r="O1103">
            <v>0</v>
          </cell>
          <cell r="P1103" t="str">
            <v/>
          </cell>
          <cell r="Q1103" t="str">
            <v>96908</v>
          </cell>
          <cell r="R1103" t="str">
            <v/>
          </cell>
          <cell r="S1103" t="str">
            <v/>
          </cell>
          <cell r="T1103" t="str">
            <v/>
          </cell>
          <cell r="U1103" t="str">
            <v>7920</v>
          </cell>
          <cell r="V1103" t="str">
            <v>ZGFT</v>
          </cell>
          <cell r="W1103">
            <v>45748</v>
          </cell>
          <cell r="X1103">
            <v>0.11</v>
          </cell>
          <cell r="Y1103">
            <v>747.71800020000012</v>
          </cell>
        </row>
        <row r="1104">
          <cell r="A1104" t="str">
            <v>96908-000400A000</v>
          </cell>
          <cell r="B1104" t="str">
            <v>FG,GSUBUSW-Enterprise-48-PoE_NA</v>
          </cell>
          <cell r="C1104" t="str">
            <v>429B</v>
          </cell>
          <cell r="D1104" t="str">
            <v>N10</v>
          </cell>
          <cell r="E1104" t="str">
            <v/>
          </cell>
          <cell r="F1104" t="str">
            <v>ZGFT</v>
          </cell>
          <cell r="G1104" t="str">
            <v>OCS  96908</v>
          </cell>
          <cell r="H1104">
            <v>0</v>
          </cell>
          <cell r="I1104">
            <v>1000</v>
          </cell>
          <cell r="J1104">
            <v>760622.5</v>
          </cell>
          <cell r="K1104">
            <v>671739.39</v>
          </cell>
          <cell r="L1104">
            <v>674015.37</v>
          </cell>
          <cell r="M1104">
            <v>0</v>
          </cell>
          <cell r="N1104">
            <v>0</v>
          </cell>
          <cell r="O1104">
            <v>0</v>
          </cell>
          <cell r="P1104" t="str">
            <v/>
          </cell>
          <cell r="Q1104" t="str">
            <v>96908</v>
          </cell>
          <cell r="R1104" t="str">
            <v/>
          </cell>
          <cell r="S1104" t="str">
            <v/>
          </cell>
          <cell r="T1104" t="str">
            <v/>
          </cell>
          <cell r="U1104" t="str">
            <v>7920</v>
          </cell>
          <cell r="V1104" t="str">
            <v>ZGFT</v>
          </cell>
          <cell r="W1104">
            <v>45748</v>
          </cell>
          <cell r="X1104">
            <v>0.11</v>
          </cell>
          <cell r="Y1104">
            <v>748.15706069999999</v>
          </cell>
        </row>
        <row r="1105">
          <cell r="A1105" t="str">
            <v>96908-000410A000</v>
          </cell>
          <cell r="B1105" t="str">
            <v>FG,GSUBUSW-Enterprise-48-PoE_NA</v>
          </cell>
          <cell r="C1105" t="str">
            <v>429A</v>
          </cell>
          <cell r="D1105" t="str">
            <v>N10</v>
          </cell>
          <cell r="E1105" t="str">
            <v/>
          </cell>
          <cell r="F1105" t="str">
            <v>ZGFT</v>
          </cell>
          <cell r="G1105" t="str">
            <v>OCS  96908</v>
          </cell>
          <cell r="H1105">
            <v>0</v>
          </cell>
          <cell r="I1105">
            <v>1000</v>
          </cell>
          <cell r="J1105">
            <v>0</v>
          </cell>
          <cell r="K1105">
            <v>663404.99</v>
          </cell>
          <cell r="L1105">
            <v>664316.24</v>
          </cell>
          <cell r="M1105">
            <v>0</v>
          </cell>
          <cell r="N1105">
            <v>0</v>
          </cell>
          <cell r="O1105">
            <v>0</v>
          </cell>
          <cell r="P1105" t="str">
            <v/>
          </cell>
          <cell r="Q1105" t="str">
            <v>96908</v>
          </cell>
          <cell r="R1105" t="str">
            <v/>
          </cell>
          <cell r="S1105" t="str">
            <v/>
          </cell>
          <cell r="T1105" t="str">
            <v/>
          </cell>
          <cell r="U1105" t="str">
            <v>7920</v>
          </cell>
          <cell r="V1105" t="str">
            <v>ZGFT</v>
          </cell>
          <cell r="W1105">
            <v>45748</v>
          </cell>
          <cell r="X1105">
            <v>0.11</v>
          </cell>
          <cell r="Y1105">
            <v>737.3910264000001</v>
          </cell>
        </row>
        <row r="1106">
          <cell r="A1106" t="str">
            <v>96908-000410A000</v>
          </cell>
          <cell r="B1106" t="str">
            <v>FG,GSUBUSW-Enterprise-48-PoE_NA</v>
          </cell>
          <cell r="C1106" t="str">
            <v>429B</v>
          </cell>
          <cell r="D1106" t="str">
            <v>N10</v>
          </cell>
          <cell r="E1106" t="str">
            <v/>
          </cell>
          <cell r="F1106" t="str">
            <v>ZGFT</v>
          </cell>
          <cell r="G1106" t="str">
            <v>OCS  96908</v>
          </cell>
          <cell r="H1106">
            <v>0</v>
          </cell>
          <cell r="I1106">
            <v>1000</v>
          </cell>
          <cell r="J1106">
            <v>0</v>
          </cell>
          <cell r="K1106">
            <v>668976.34</v>
          </cell>
          <cell r="L1106">
            <v>672559.13</v>
          </cell>
          <cell r="M1106">
            <v>0</v>
          </cell>
          <cell r="N1106">
            <v>0</v>
          </cell>
          <cell r="O1106">
            <v>0</v>
          </cell>
          <cell r="P1106" t="str">
            <v/>
          </cell>
          <cell r="Q1106" t="str">
            <v>96908</v>
          </cell>
          <cell r="R1106" t="str">
            <v/>
          </cell>
          <cell r="S1106" t="str">
            <v/>
          </cell>
          <cell r="T1106" t="str">
            <v/>
          </cell>
          <cell r="U1106" t="str">
            <v>7920</v>
          </cell>
          <cell r="V1106" t="str">
            <v>ZGFT</v>
          </cell>
          <cell r="W1106">
            <v>45748</v>
          </cell>
          <cell r="X1106">
            <v>0.11</v>
          </cell>
          <cell r="Y1106">
            <v>746.54063430000008</v>
          </cell>
        </row>
        <row r="1107">
          <cell r="A1107" t="str">
            <v>96908-000420A000</v>
          </cell>
          <cell r="B1107" t="str">
            <v>FG,GSUBUSW-Enterprise-48-PoE_NA</v>
          </cell>
          <cell r="C1107" t="str">
            <v>429A</v>
          </cell>
          <cell r="D1107" t="str">
            <v>N10</v>
          </cell>
          <cell r="E1107" t="str">
            <v/>
          </cell>
          <cell r="F1107" t="str">
            <v>ZGFT</v>
          </cell>
          <cell r="G1107" t="str">
            <v>OCS  96908</v>
          </cell>
          <cell r="H1107">
            <v>0</v>
          </cell>
          <cell r="I1107">
            <v>1000</v>
          </cell>
          <cell r="J1107">
            <v>692985</v>
          </cell>
          <cell r="K1107">
            <v>666846.98</v>
          </cell>
          <cell r="L1107">
            <v>670559.76</v>
          </cell>
          <cell r="M1107">
            <v>0</v>
          </cell>
          <cell r="N1107">
            <v>0</v>
          </cell>
          <cell r="O1107">
            <v>0</v>
          </cell>
          <cell r="P1107" t="str">
            <v/>
          </cell>
          <cell r="Q1107" t="str">
            <v>96908</v>
          </cell>
          <cell r="R1107" t="str">
            <v/>
          </cell>
          <cell r="S1107" t="str">
            <v/>
          </cell>
          <cell r="T1107" t="str">
            <v/>
          </cell>
          <cell r="U1107" t="str">
            <v>7920</v>
          </cell>
          <cell r="V1107" t="str">
            <v>ZGFT</v>
          </cell>
          <cell r="W1107">
            <v>45748</v>
          </cell>
          <cell r="X1107">
            <v>0.11</v>
          </cell>
          <cell r="Y1107">
            <v>744.3213336</v>
          </cell>
        </row>
        <row r="1108">
          <cell r="A1108" t="str">
            <v>96908-000420A000</v>
          </cell>
          <cell r="B1108" t="str">
            <v>FG,GSUBUSW-Enterprise-48-PoE_NA</v>
          </cell>
          <cell r="C1108" t="str">
            <v>429B</v>
          </cell>
          <cell r="D1108" t="str">
            <v>N10</v>
          </cell>
          <cell r="E1108" t="str">
            <v/>
          </cell>
          <cell r="F1108" t="str">
            <v>ZGFT</v>
          </cell>
          <cell r="G1108" t="str">
            <v>OCS  96908</v>
          </cell>
          <cell r="H1108">
            <v>0</v>
          </cell>
          <cell r="I1108">
            <v>1000</v>
          </cell>
          <cell r="J1108">
            <v>692985</v>
          </cell>
          <cell r="K1108">
            <v>668679.32999999996</v>
          </cell>
          <cell r="L1108">
            <v>670955.31000000006</v>
          </cell>
          <cell r="M1108">
            <v>0</v>
          </cell>
          <cell r="N1108">
            <v>0</v>
          </cell>
          <cell r="O1108">
            <v>0</v>
          </cell>
          <cell r="P1108" t="str">
            <v/>
          </cell>
          <cell r="Q1108" t="str">
            <v>96908</v>
          </cell>
          <cell r="R1108" t="str">
            <v/>
          </cell>
          <cell r="S1108" t="str">
            <v/>
          </cell>
          <cell r="T1108" t="str">
            <v/>
          </cell>
          <cell r="U1108" t="str">
            <v>7920</v>
          </cell>
          <cell r="V1108" t="str">
            <v>ZGFT</v>
          </cell>
          <cell r="W1108">
            <v>45748</v>
          </cell>
          <cell r="X1108">
            <v>0.11</v>
          </cell>
          <cell r="Y1108">
            <v>744.7603941000001</v>
          </cell>
        </row>
        <row r="1109">
          <cell r="A1109" t="str">
            <v>96908-000430A000</v>
          </cell>
          <cell r="B1109" t="str">
            <v>FG,GSUBUSW-Enterprise-48-PoE_NA</v>
          </cell>
          <cell r="C1109" t="str">
            <v>429A</v>
          </cell>
          <cell r="D1109" t="str">
            <v>N10</v>
          </cell>
          <cell r="E1109" t="str">
            <v/>
          </cell>
          <cell r="F1109" t="str">
            <v>ZGFT</v>
          </cell>
          <cell r="G1109" t="str">
            <v>OCS  96908</v>
          </cell>
          <cell r="H1109">
            <v>0</v>
          </cell>
          <cell r="I1109">
            <v>1000</v>
          </cell>
          <cell r="J1109">
            <v>683125</v>
          </cell>
          <cell r="K1109">
            <v>666917.92000000004</v>
          </cell>
          <cell r="L1109">
            <v>670622.05000000005</v>
          </cell>
          <cell r="M1109">
            <v>0</v>
          </cell>
          <cell r="N1109">
            <v>2682.49</v>
          </cell>
          <cell r="O1109">
            <v>4</v>
          </cell>
          <cell r="P1109" t="str">
            <v/>
          </cell>
          <cell r="Q1109" t="str">
            <v>96908</v>
          </cell>
          <cell r="R1109" t="str">
            <v/>
          </cell>
          <cell r="S1109" t="str">
            <v/>
          </cell>
          <cell r="T1109" t="str">
            <v/>
          </cell>
          <cell r="U1109" t="str">
            <v>7920</v>
          </cell>
          <cell r="V1109" t="str">
            <v>ZGFT</v>
          </cell>
          <cell r="W1109">
            <v>45748</v>
          </cell>
          <cell r="X1109">
            <v>0.11</v>
          </cell>
          <cell r="Y1109">
            <v>744.39047550000009</v>
          </cell>
        </row>
        <row r="1110">
          <cell r="A1110" t="str">
            <v>96908-000430A000</v>
          </cell>
          <cell r="B1110" t="str">
            <v>FG,GSUBUSW-Enterprise-48-PoE_NA</v>
          </cell>
          <cell r="C1110" t="str">
            <v>429B</v>
          </cell>
          <cell r="D1110" t="str">
            <v>N10</v>
          </cell>
          <cell r="E1110" t="str">
            <v/>
          </cell>
          <cell r="F1110" t="str">
            <v>ZGFT</v>
          </cell>
          <cell r="G1110" t="str">
            <v>OCS  96908</v>
          </cell>
          <cell r="H1110">
            <v>0</v>
          </cell>
          <cell r="I1110">
            <v>1000</v>
          </cell>
          <cell r="J1110">
            <v>683119.69</v>
          </cell>
          <cell r="K1110">
            <v>668757.77</v>
          </cell>
          <cell r="L1110">
            <v>671025.1</v>
          </cell>
          <cell r="M1110">
            <v>0</v>
          </cell>
          <cell r="N1110">
            <v>0</v>
          </cell>
          <cell r="O1110">
            <v>0</v>
          </cell>
          <cell r="P1110" t="str">
            <v/>
          </cell>
          <cell r="Q1110" t="str">
            <v>96908</v>
          </cell>
          <cell r="R1110" t="str">
            <v/>
          </cell>
          <cell r="S1110" t="str">
            <v/>
          </cell>
          <cell r="T1110" t="str">
            <v/>
          </cell>
          <cell r="U1110" t="str">
            <v>7920</v>
          </cell>
          <cell r="V1110" t="str">
            <v>ZGFT</v>
          </cell>
          <cell r="W1110">
            <v>45748</v>
          </cell>
          <cell r="X1110">
            <v>0.11</v>
          </cell>
          <cell r="Y1110">
            <v>744.83786099999998</v>
          </cell>
        </row>
        <row r="1111">
          <cell r="A1111" t="str">
            <v>96908-000440A000</v>
          </cell>
          <cell r="B1111" t="str">
            <v>FG,GSUBUSW-Aggregation_NA,Packing AR</v>
          </cell>
          <cell r="C1111" t="str">
            <v>429A</v>
          </cell>
          <cell r="D1111" t="str">
            <v>N10</v>
          </cell>
          <cell r="E1111" t="str">
            <v/>
          </cell>
          <cell r="F1111" t="str">
            <v>ZGFT</v>
          </cell>
          <cell r="G1111" t="str">
            <v>OCS  96908</v>
          </cell>
          <cell r="H1111">
            <v>0</v>
          </cell>
          <cell r="I1111">
            <v>1000</v>
          </cell>
          <cell r="J1111">
            <v>91117.22</v>
          </cell>
          <cell r="K1111">
            <v>74880.13</v>
          </cell>
          <cell r="L1111">
            <v>79044.350000000006</v>
          </cell>
          <cell r="M1111">
            <v>0</v>
          </cell>
          <cell r="N1111">
            <v>0</v>
          </cell>
          <cell r="O1111">
            <v>0</v>
          </cell>
          <cell r="P1111" t="str">
            <v/>
          </cell>
          <cell r="Q1111" t="str">
            <v>96908</v>
          </cell>
          <cell r="R1111" t="str">
            <v/>
          </cell>
          <cell r="S1111" t="str">
            <v/>
          </cell>
          <cell r="T1111" t="str">
            <v/>
          </cell>
          <cell r="U1111" t="str">
            <v>7920</v>
          </cell>
          <cell r="V1111" t="str">
            <v>ZGFT</v>
          </cell>
          <cell r="W1111">
            <v>45748</v>
          </cell>
          <cell r="X1111">
            <v>0.11</v>
          </cell>
          <cell r="Y1111">
            <v>87.739228500000024</v>
          </cell>
        </row>
        <row r="1112">
          <cell r="A1112" t="str">
            <v>96908-000440A000</v>
          </cell>
          <cell r="B1112" t="str">
            <v>FG,GSUBUSW-Aggregation_NA,Packing AR</v>
          </cell>
          <cell r="C1112" t="str">
            <v>429B</v>
          </cell>
          <cell r="D1112" t="str">
            <v>N10</v>
          </cell>
          <cell r="E1112" t="str">
            <v/>
          </cell>
          <cell r="F1112" t="str">
            <v>ZGFT</v>
          </cell>
          <cell r="G1112" t="str">
            <v>OCS  96908</v>
          </cell>
          <cell r="H1112">
            <v>0</v>
          </cell>
          <cell r="I1112">
            <v>1000</v>
          </cell>
          <cell r="J1112">
            <v>87312.960000000006</v>
          </cell>
          <cell r="K1112">
            <v>79043.42</v>
          </cell>
          <cell r="L1112">
            <v>79724.899999999994</v>
          </cell>
          <cell r="M1112">
            <v>0</v>
          </cell>
          <cell r="N1112">
            <v>0</v>
          </cell>
          <cell r="O1112">
            <v>0</v>
          </cell>
          <cell r="P1112" t="str">
            <v/>
          </cell>
          <cell r="Q1112" t="str">
            <v>96908</v>
          </cell>
          <cell r="R1112" t="str">
            <v/>
          </cell>
          <cell r="S1112" t="str">
            <v/>
          </cell>
          <cell r="T1112" t="str">
            <v/>
          </cell>
          <cell r="U1112" t="str">
            <v>7920</v>
          </cell>
          <cell r="V1112" t="str">
            <v>ZGFT</v>
          </cell>
          <cell r="W1112">
            <v>45748</v>
          </cell>
          <cell r="X1112">
            <v>0.11</v>
          </cell>
          <cell r="Y1112">
            <v>88.494638999999992</v>
          </cell>
        </row>
        <row r="1113">
          <cell r="A1113" t="str">
            <v>96908-000450A000</v>
          </cell>
          <cell r="B1113" t="str">
            <v>FG,GSUBUSW-Aggregation_NA,Packing BR</v>
          </cell>
          <cell r="C1113" t="str">
            <v>429A</v>
          </cell>
          <cell r="D1113" t="str">
            <v>N10</v>
          </cell>
          <cell r="E1113" t="str">
            <v/>
          </cell>
          <cell r="F1113" t="str">
            <v>ZGFT</v>
          </cell>
          <cell r="G1113" t="str">
            <v>OCS  96908</v>
          </cell>
          <cell r="H1113">
            <v>0</v>
          </cell>
          <cell r="I1113">
            <v>1000</v>
          </cell>
          <cell r="J1113">
            <v>90915.83</v>
          </cell>
          <cell r="K1113">
            <v>77750.320000000007</v>
          </cell>
          <cell r="L1113">
            <v>78497.47</v>
          </cell>
          <cell r="M1113">
            <v>0</v>
          </cell>
          <cell r="N1113">
            <v>0</v>
          </cell>
          <cell r="O1113">
            <v>0</v>
          </cell>
          <cell r="P1113" t="str">
            <v/>
          </cell>
          <cell r="Q1113" t="str">
            <v>96908</v>
          </cell>
          <cell r="R1113" t="str">
            <v/>
          </cell>
          <cell r="S1113" t="str">
            <v/>
          </cell>
          <cell r="T1113" t="str">
            <v/>
          </cell>
          <cell r="U1113" t="str">
            <v>7920</v>
          </cell>
          <cell r="V1113" t="str">
            <v>ZGFT</v>
          </cell>
          <cell r="W1113">
            <v>45748</v>
          </cell>
          <cell r="X1113">
            <v>0.11</v>
          </cell>
          <cell r="Y1113">
            <v>87.132191700000021</v>
          </cell>
        </row>
        <row r="1114">
          <cell r="A1114" t="str">
            <v>96908-000450A000</v>
          </cell>
          <cell r="B1114" t="str">
            <v>FG,GSUBUSW-Aggregation_NA,Packing BR</v>
          </cell>
          <cell r="C1114" t="str">
            <v>429B</v>
          </cell>
          <cell r="D1114" t="str">
            <v>N10</v>
          </cell>
          <cell r="E1114" t="str">
            <v/>
          </cell>
          <cell r="F1114" t="str">
            <v>ZGFT</v>
          </cell>
          <cell r="G1114" t="str">
            <v>OCS  96908</v>
          </cell>
          <cell r="H1114">
            <v>0</v>
          </cell>
          <cell r="I1114">
            <v>1000</v>
          </cell>
          <cell r="J1114">
            <v>90915.83</v>
          </cell>
          <cell r="K1114">
            <v>78987.06</v>
          </cell>
          <cell r="L1114">
            <v>79660.87</v>
          </cell>
          <cell r="M1114">
            <v>0</v>
          </cell>
          <cell r="N1114">
            <v>0</v>
          </cell>
          <cell r="O1114">
            <v>0</v>
          </cell>
          <cell r="P1114" t="str">
            <v/>
          </cell>
          <cell r="Q1114" t="str">
            <v>96908</v>
          </cell>
          <cell r="R1114" t="str">
            <v/>
          </cell>
          <cell r="S1114" t="str">
            <v/>
          </cell>
          <cell r="T1114" t="str">
            <v/>
          </cell>
          <cell r="U1114" t="str">
            <v>7920</v>
          </cell>
          <cell r="V1114" t="str">
            <v>ZGFT</v>
          </cell>
          <cell r="W1114">
            <v>45748</v>
          </cell>
          <cell r="X1114">
            <v>0.11</v>
          </cell>
          <cell r="Y1114">
            <v>88.423565699999997</v>
          </cell>
        </row>
        <row r="1115">
          <cell r="A1115" t="str">
            <v>96908-000460A000</v>
          </cell>
          <cell r="B1115" t="str">
            <v>FG,GSUBUSW-Enterprise-48-PoE_NA</v>
          </cell>
          <cell r="C1115" t="str">
            <v>429A</v>
          </cell>
          <cell r="D1115" t="str">
            <v>N10</v>
          </cell>
          <cell r="E1115" t="str">
            <v/>
          </cell>
          <cell r="F1115" t="str">
            <v>ZGFT</v>
          </cell>
          <cell r="G1115" t="str">
            <v>OCS  96908</v>
          </cell>
          <cell r="H1115">
            <v>0</v>
          </cell>
          <cell r="I1115">
            <v>1000</v>
          </cell>
          <cell r="J1115">
            <v>696789.15</v>
          </cell>
          <cell r="K1115">
            <v>666497.92000000004</v>
          </cell>
          <cell r="L1115">
            <v>670202.05000000005</v>
          </cell>
          <cell r="M1115">
            <v>0</v>
          </cell>
          <cell r="N1115">
            <v>0</v>
          </cell>
          <cell r="O1115">
            <v>0</v>
          </cell>
          <cell r="P1115" t="str">
            <v/>
          </cell>
          <cell r="Q1115" t="str">
            <v>96908</v>
          </cell>
          <cell r="R1115" t="str">
            <v/>
          </cell>
          <cell r="S1115" t="str">
            <v/>
          </cell>
          <cell r="T1115" t="str">
            <v/>
          </cell>
          <cell r="U1115" t="str">
            <v>7920</v>
          </cell>
          <cell r="V1115" t="str">
            <v>ZGFT</v>
          </cell>
          <cell r="W1115">
            <v>45748</v>
          </cell>
          <cell r="X1115">
            <v>0.11</v>
          </cell>
          <cell r="Y1115">
            <v>743.92427550000014</v>
          </cell>
        </row>
        <row r="1116">
          <cell r="A1116" t="str">
            <v>96908-000460A000</v>
          </cell>
          <cell r="B1116" t="str">
            <v>FG,GSUBUSW-Enterprise-48-PoE_NA</v>
          </cell>
          <cell r="C1116" t="str">
            <v>429B</v>
          </cell>
          <cell r="D1116" t="str">
            <v>N10</v>
          </cell>
          <cell r="E1116" t="str">
            <v/>
          </cell>
          <cell r="F1116" t="str">
            <v>ZGFT</v>
          </cell>
          <cell r="G1116" t="str">
            <v>OCS  96908</v>
          </cell>
          <cell r="H1116">
            <v>0</v>
          </cell>
          <cell r="I1116">
            <v>1000</v>
          </cell>
          <cell r="J1116">
            <v>688052.97</v>
          </cell>
          <cell r="K1116">
            <v>668336.39</v>
          </cell>
          <cell r="L1116">
            <v>670603.72</v>
          </cell>
          <cell r="M1116">
            <v>0</v>
          </cell>
          <cell r="N1116">
            <v>0</v>
          </cell>
          <cell r="O1116">
            <v>0</v>
          </cell>
          <cell r="P1116" t="str">
            <v/>
          </cell>
          <cell r="Q1116" t="str">
            <v>96908</v>
          </cell>
          <cell r="R1116" t="str">
            <v/>
          </cell>
          <cell r="S1116" t="str">
            <v/>
          </cell>
          <cell r="T1116" t="str">
            <v/>
          </cell>
          <cell r="U1116" t="str">
            <v>7920</v>
          </cell>
          <cell r="V1116" t="str">
            <v>ZGFT</v>
          </cell>
          <cell r="W1116">
            <v>45748</v>
          </cell>
          <cell r="X1116">
            <v>0.11</v>
          </cell>
          <cell r="Y1116">
            <v>744.37012920000006</v>
          </cell>
        </row>
        <row r="1117">
          <cell r="A1117" t="str">
            <v>96908-000470A000</v>
          </cell>
          <cell r="B1117" t="str">
            <v>FG,GSUBUSW-Aggregation_NA,Packing EU</v>
          </cell>
          <cell r="C1117" t="str">
            <v>429A</v>
          </cell>
          <cell r="D1117" t="str">
            <v>N10</v>
          </cell>
          <cell r="E1117" t="str">
            <v/>
          </cell>
          <cell r="F1117" t="str">
            <v>ZGFT</v>
          </cell>
          <cell r="G1117" t="str">
            <v>OCS  96908</v>
          </cell>
          <cell r="H1117">
            <v>0</v>
          </cell>
          <cell r="I1117">
            <v>1000</v>
          </cell>
          <cell r="J1117">
            <v>83920</v>
          </cell>
          <cell r="K1117">
            <v>77739.520000000004</v>
          </cell>
          <cell r="L1117">
            <v>79069.55</v>
          </cell>
          <cell r="M1117">
            <v>0</v>
          </cell>
          <cell r="N1117">
            <v>0</v>
          </cell>
          <cell r="O1117">
            <v>0</v>
          </cell>
          <cell r="P1117" t="str">
            <v/>
          </cell>
          <cell r="Q1117" t="str">
            <v>96908</v>
          </cell>
          <cell r="R1117" t="str">
            <v/>
          </cell>
          <cell r="S1117" t="str">
            <v/>
          </cell>
          <cell r="T1117" t="str">
            <v/>
          </cell>
          <cell r="U1117" t="str">
            <v>7920</v>
          </cell>
          <cell r="V1117" t="str">
            <v>ZGFT</v>
          </cell>
          <cell r="W1117">
            <v>45748</v>
          </cell>
          <cell r="X1117">
            <v>0.11</v>
          </cell>
          <cell r="Y1117">
            <v>87.767200500000015</v>
          </cell>
        </row>
        <row r="1118">
          <cell r="A1118" t="str">
            <v>96908-000470A000</v>
          </cell>
          <cell r="B1118" t="str">
            <v>FG,GSUBUSW-Aggregation_NA,Packing EU</v>
          </cell>
          <cell r="C1118" t="str">
            <v>429B</v>
          </cell>
          <cell r="D1118" t="str">
            <v>N10</v>
          </cell>
          <cell r="E1118" t="str">
            <v/>
          </cell>
          <cell r="F1118" t="str">
            <v>ZGFT</v>
          </cell>
          <cell r="G1118" t="str">
            <v>OCS  96908</v>
          </cell>
          <cell r="H1118">
            <v>0</v>
          </cell>
          <cell r="I1118">
            <v>1000</v>
          </cell>
          <cell r="J1118">
            <v>82132.78</v>
          </cell>
          <cell r="K1118">
            <v>78980.639999999999</v>
          </cell>
          <cell r="L1118">
            <v>79654.45</v>
          </cell>
          <cell r="M1118">
            <v>0</v>
          </cell>
          <cell r="N1118">
            <v>0</v>
          </cell>
          <cell r="O1118">
            <v>0</v>
          </cell>
          <cell r="P1118" t="str">
            <v/>
          </cell>
          <cell r="Q1118" t="str">
            <v>96908</v>
          </cell>
          <cell r="R1118" t="str">
            <v/>
          </cell>
          <cell r="S1118" t="str">
            <v/>
          </cell>
          <cell r="T1118" t="str">
            <v/>
          </cell>
          <cell r="U1118" t="str">
            <v>7920</v>
          </cell>
          <cell r="V1118" t="str">
            <v>ZGFT</v>
          </cell>
          <cell r="W1118">
            <v>45748</v>
          </cell>
          <cell r="X1118">
            <v>0.11</v>
          </cell>
          <cell r="Y1118">
            <v>88.41643950000001</v>
          </cell>
        </row>
        <row r="1119">
          <cell r="A1119" t="str">
            <v>96908-000480A000</v>
          </cell>
          <cell r="B1119" t="str">
            <v>FG,GSUBUSW-Aggregation_NA,Packing AU</v>
          </cell>
          <cell r="C1119" t="str">
            <v>429A</v>
          </cell>
          <cell r="D1119" t="str">
            <v>N10</v>
          </cell>
          <cell r="E1119" t="str">
            <v/>
          </cell>
          <cell r="F1119" t="str">
            <v>ZGFT</v>
          </cell>
          <cell r="G1119" t="str">
            <v>OCS  96908</v>
          </cell>
          <cell r="H1119">
            <v>0</v>
          </cell>
          <cell r="I1119">
            <v>1000</v>
          </cell>
          <cell r="J1119">
            <v>91162.73</v>
          </cell>
          <cell r="K1119">
            <v>77741.86</v>
          </cell>
          <cell r="L1119">
            <v>79071.89</v>
          </cell>
          <cell r="M1119">
            <v>0</v>
          </cell>
          <cell r="N1119">
            <v>0</v>
          </cell>
          <cell r="O1119">
            <v>0</v>
          </cell>
          <cell r="P1119" t="str">
            <v/>
          </cell>
          <cell r="Q1119" t="str">
            <v>96908</v>
          </cell>
          <cell r="R1119" t="str">
            <v/>
          </cell>
          <cell r="S1119" t="str">
            <v/>
          </cell>
          <cell r="T1119" t="str">
            <v/>
          </cell>
          <cell r="U1119" t="str">
            <v>7920</v>
          </cell>
          <cell r="V1119" t="str">
            <v>ZGFT</v>
          </cell>
          <cell r="W1119">
            <v>45748</v>
          </cell>
          <cell r="X1119">
            <v>0.11</v>
          </cell>
          <cell r="Y1119">
            <v>87.7697979</v>
          </cell>
        </row>
        <row r="1120">
          <cell r="A1120" t="str">
            <v>96908-000480A000</v>
          </cell>
          <cell r="B1120" t="str">
            <v>FG,GSUBUSW-Aggregation_NA,Packing AU</v>
          </cell>
          <cell r="C1120" t="str">
            <v>429B</v>
          </cell>
          <cell r="D1120" t="str">
            <v>N10</v>
          </cell>
          <cell r="E1120" t="str">
            <v/>
          </cell>
          <cell r="F1120" t="str">
            <v>ZGFT</v>
          </cell>
          <cell r="G1120" t="str">
            <v>OCS  96908</v>
          </cell>
          <cell r="H1120">
            <v>0</v>
          </cell>
          <cell r="I1120">
            <v>1000</v>
          </cell>
          <cell r="J1120">
            <v>91162.73</v>
          </cell>
          <cell r="K1120">
            <v>79039.16</v>
          </cell>
          <cell r="L1120">
            <v>79720.639999999999</v>
          </cell>
          <cell r="M1120">
            <v>0</v>
          </cell>
          <cell r="N1120">
            <v>0</v>
          </cell>
          <cell r="O1120">
            <v>0</v>
          </cell>
          <cell r="P1120" t="str">
            <v/>
          </cell>
          <cell r="Q1120" t="str">
            <v>96908</v>
          </cell>
          <cell r="R1120" t="str">
            <v/>
          </cell>
          <cell r="S1120" t="str">
            <v/>
          </cell>
          <cell r="T1120" t="str">
            <v/>
          </cell>
          <cell r="U1120" t="str">
            <v>7920</v>
          </cell>
          <cell r="V1120" t="str">
            <v>ZGFT</v>
          </cell>
          <cell r="W1120">
            <v>45748</v>
          </cell>
          <cell r="X1120">
            <v>0.11</v>
          </cell>
          <cell r="Y1120">
            <v>88.489910400000014</v>
          </cell>
        </row>
        <row r="1121">
          <cell r="A1121" t="str">
            <v>96908-000490A000</v>
          </cell>
          <cell r="B1121" t="str">
            <v>FG,GSUBUSW-Aggregation_NA,Packing FCC</v>
          </cell>
          <cell r="C1121" t="str">
            <v>429A</v>
          </cell>
          <cell r="D1121" t="str">
            <v>N10</v>
          </cell>
          <cell r="E1121" t="str">
            <v/>
          </cell>
          <cell r="F1121" t="str">
            <v>ZGFT</v>
          </cell>
          <cell r="G1121" t="str">
            <v>OCS  96908</v>
          </cell>
          <cell r="H1121">
            <v>0</v>
          </cell>
          <cell r="I1121">
            <v>1000</v>
          </cell>
          <cell r="J1121">
            <v>80610</v>
          </cell>
          <cell r="K1121">
            <v>77669.84</v>
          </cell>
          <cell r="L1121">
            <v>78999.87</v>
          </cell>
          <cell r="M1121">
            <v>0</v>
          </cell>
          <cell r="N1121">
            <v>0</v>
          </cell>
          <cell r="O1121">
            <v>0</v>
          </cell>
          <cell r="P1121" t="str">
            <v/>
          </cell>
          <cell r="Q1121" t="str">
            <v>96908</v>
          </cell>
          <cell r="R1121" t="str">
            <v/>
          </cell>
          <cell r="S1121" t="str">
            <v/>
          </cell>
          <cell r="T1121" t="str">
            <v/>
          </cell>
          <cell r="U1121" t="str">
            <v>7920</v>
          </cell>
          <cell r="V1121" t="str">
            <v>ZGFT</v>
          </cell>
          <cell r="W1121">
            <v>45748</v>
          </cell>
          <cell r="X1121">
            <v>0.11</v>
          </cell>
          <cell r="Y1121">
            <v>87.68985570000001</v>
          </cell>
        </row>
        <row r="1122">
          <cell r="A1122" t="str">
            <v>96908-000490A000</v>
          </cell>
          <cell r="B1122" t="str">
            <v>FG,GSUBUSW-Aggregation_NA,Packing FCC</v>
          </cell>
          <cell r="C1122" t="str">
            <v>429B</v>
          </cell>
          <cell r="D1122" t="str">
            <v>N10</v>
          </cell>
          <cell r="E1122" t="str">
            <v/>
          </cell>
          <cell r="F1122" t="str">
            <v>ZGFT</v>
          </cell>
          <cell r="G1122" t="str">
            <v>OCS  96908</v>
          </cell>
          <cell r="H1122">
            <v>0</v>
          </cell>
          <cell r="I1122">
            <v>1000</v>
          </cell>
          <cell r="J1122">
            <v>81792.14</v>
          </cell>
          <cell r="K1122">
            <v>78971.94</v>
          </cell>
          <cell r="L1122">
            <v>79653.42</v>
          </cell>
          <cell r="M1122">
            <v>0</v>
          </cell>
          <cell r="N1122">
            <v>0</v>
          </cell>
          <cell r="O1122">
            <v>0</v>
          </cell>
          <cell r="P1122" t="str">
            <v/>
          </cell>
          <cell r="Q1122" t="str">
            <v>96908</v>
          </cell>
          <cell r="R1122" t="str">
            <v/>
          </cell>
          <cell r="S1122" t="str">
            <v/>
          </cell>
          <cell r="T1122" t="str">
            <v/>
          </cell>
          <cell r="U1122" t="str">
            <v>7920</v>
          </cell>
          <cell r="V1122" t="str">
            <v>ZGFT</v>
          </cell>
          <cell r="W1122">
            <v>45748</v>
          </cell>
          <cell r="X1122">
            <v>0.11</v>
          </cell>
          <cell r="Y1122">
            <v>88.4152962</v>
          </cell>
        </row>
        <row r="1123">
          <cell r="A1123" t="str">
            <v>96908-000500A000</v>
          </cell>
          <cell r="B1123" t="str">
            <v>FG,GSUBUSW-Enterprise-48-PoE_NA</v>
          </cell>
          <cell r="C1123" t="str">
            <v>429A</v>
          </cell>
          <cell r="D1123" t="str">
            <v>N10</v>
          </cell>
          <cell r="E1123" t="str">
            <v/>
          </cell>
          <cell r="F1123" t="str">
            <v>ZGFT</v>
          </cell>
          <cell r="G1123" t="str">
            <v>OCS  96908</v>
          </cell>
          <cell r="H1123">
            <v>0</v>
          </cell>
          <cell r="I1123">
            <v>1000</v>
          </cell>
          <cell r="J1123">
            <v>676802.5</v>
          </cell>
          <cell r="K1123">
            <v>673715.86</v>
          </cell>
          <cell r="L1123">
            <v>670852.25</v>
          </cell>
          <cell r="M1123">
            <v>0</v>
          </cell>
          <cell r="N1123">
            <v>0</v>
          </cell>
          <cell r="O1123">
            <v>0</v>
          </cell>
          <cell r="P1123" t="str">
            <v/>
          </cell>
          <cell r="Q1123" t="str">
            <v>96908</v>
          </cell>
          <cell r="R1123" t="str">
            <v/>
          </cell>
          <cell r="S1123" t="str">
            <v/>
          </cell>
          <cell r="T1123" t="str">
            <v/>
          </cell>
          <cell r="U1123" t="str">
            <v>7920</v>
          </cell>
          <cell r="V1123" t="str">
            <v>ZGFT</v>
          </cell>
          <cell r="W1123">
            <v>45748</v>
          </cell>
          <cell r="X1123">
            <v>0.11</v>
          </cell>
          <cell r="Y1123">
            <v>744.64599750000014</v>
          </cell>
        </row>
        <row r="1124">
          <cell r="A1124" t="str">
            <v>96908-000500A000</v>
          </cell>
          <cell r="B1124" t="str">
            <v>FG,GSUBUSW-Enterprise-48-PoE_NA</v>
          </cell>
          <cell r="C1124" t="str">
            <v>429B</v>
          </cell>
          <cell r="D1124" t="str">
            <v>N10</v>
          </cell>
          <cell r="E1124" t="str">
            <v/>
          </cell>
          <cell r="F1124" t="str">
            <v>ZGFT</v>
          </cell>
          <cell r="G1124" t="str">
            <v>OCS  96908</v>
          </cell>
          <cell r="H1124">
            <v>0</v>
          </cell>
          <cell r="I1124">
            <v>1000</v>
          </cell>
          <cell r="J1124">
            <v>0</v>
          </cell>
          <cell r="K1124">
            <v>672727.35</v>
          </cell>
          <cell r="L1124">
            <v>676301.49</v>
          </cell>
          <cell r="M1124">
            <v>0</v>
          </cell>
          <cell r="N1124">
            <v>0</v>
          </cell>
          <cell r="O1124">
            <v>0</v>
          </cell>
          <cell r="P1124" t="str">
            <v/>
          </cell>
          <cell r="Q1124" t="str">
            <v>96908</v>
          </cell>
          <cell r="R1124" t="str">
            <v/>
          </cell>
          <cell r="S1124" t="str">
            <v/>
          </cell>
          <cell r="T1124" t="str">
            <v/>
          </cell>
          <cell r="U1124" t="str">
            <v>7920</v>
          </cell>
          <cell r="V1124" t="str">
            <v>ZGFT</v>
          </cell>
          <cell r="W1124">
            <v>45748</v>
          </cell>
          <cell r="X1124">
            <v>0.11</v>
          </cell>
          <cell r="Y1124">
            <v>750.69465390000005</v>
          </cell>
        </row>
        <row r="1125">
          <cell r="A1125" t="str">
            <v>96908-000510A000</v>
          </cell>
          <cell r="B1125" t="str">
            <v>FG,GSUBUSW-Enterprise-48-PoE_NA</v>
          </cell>
          <cell r="C1125" t="str">
            <v>429A</v>
          </cell>
          <cell r="D1125" t="str">
            <v>N10</v>
          </cell>
          <cell r="E1125" t="str">
            <v/>
          </cell>
          <cell r="F1125" t="str">
            <v>ZGFT</v>
          </cell>
          <cell r="G1125" t="str">
            <v>OCS  96908</v>
          </cell>
          <cell r="H1125">
            <v>0</v>
          </cell>
          <cell r="I1125">
            <v>1000</v>
          </cell>
          <cell r="J1125">
            <v>0</v>
          </cell>
          <cell r="K1125">
            <v>666165.43999999994</v>
          </cell>
          <cell r="L1125">
            <v>667076.68999999994</v>
          </cell>
          <cell r="M1125">
            <v>0</v>
          </cell>
          <cell r="N1125">
            <v>0</v>
          </cell>
          <cell r="O1125">
            <v>0</v>
          </cell>
          <cell r="P1125" t="str">
            <v/>
          </cell>
          <cell r="Q1125" t="str">
            <v>96908</v>
          </cell>
          <cell r="R1125" t="str">
            <v/>
          </cell>
          <cell r="S1125" t="str">
            <v/>
          </cell>
          <cell r="T1125" t="str">
            <v/>
          </cell>
          <cell r="U1125" t="str">
            <v>7920</v>
          </cell>
          <cell r="V1125" t="str">
            <v>ZGFT</v>
          </cell>
          <cell r="W1125">
            <v>45748</v>
          </cell>
          <cell r="X1125">
            <v>0.11</v>
          </cell>
          <cell r="Y1125">
            <v>740.4551259000001</v>
          </cell>
        </row>
        <row r="1126">
          <cell r="A1126" t="str">
            <v>96908-000510A000</v>
          </cell>
          <cell r="B1126" t="str">
            <v>FG,GSUBUSW-Enterprise-48-PoE_NA</v>
          </cell>
          <cell r="C1126" t="str">
            <v>429B</v>
          </cell>
          <cell r="D1126" t="str">
            <v>N10</v>
          </cell>
          <cell r="E1126" t="str">
            <v/>
          </cell>
          <cell r="F1126" t="str">
            <v>ZGFT</v>
          </cell>
          <cell r="G1126" t="str">
            <v>OCS  96908</v>
          </cell>
          <cell r="H1126">
            <v>0</v>
          </cell>
          <cell r="I1126">
            <v>1000</v>
          </cell>
          <cell r="J1126">
            <v>0</v>
          </cell>
          <cell r="K1126">
            <v>671743.35</v>
          </cell>
          <cell r="L1126">
            <v>675326.14</v>
          </cell>
          <cell r="M1126">
            <v>0</v>
          </cell>
          <cell r="N1126">
            <v>0</v>
          </cell>
          <cell r="O1126">
            <v>0</v>
          </cell>
          <cell r="P1126" t="str">
            <v/>
          </cell>
          <cell r="Q1126" t="str">
            <v>96908</v>
          </cell>
          <cell r="R1126" t="str">
            <v/>
          </cell>
          <cell r="S1126" t="str">
            <v/>
          </cell>
          <cell r="T1126" t="str">
            <v/>
          </cell>
          <cell r="U1126" t="str">
            <v>7920</v>
          </cell>
          <cell r="V1126" t="str">
            <v>ZGFT</v>
          </cell>
          <cell r="W1126">
            <v>45748</v>
          </cell>
          <cell r="X1126">
            <v>0.11</v>
          </cell>
          <cell r="Y1126">
            <v>749.61201540000013</v>
          </cell>
        </row>
        <row r="1127">
          <cell r="A1127" t="str">
            <v>96908-000520A000</v>
          </cell>
          <cell r="B1127" t="str">
            <v>FG,GSUBUSW-Pro-48-POE_NA</v>
          </cell>
          <cell r="C1127" t="str">
            <v>429A</v>
          </cell>
          <cell r="D1127" t="str">
            <v>N10</v>
          </cell>
          <cell r="E1127" t="str">
            <v/>
          </cell>
          <cell r="F1127" t="str">
            <v>ZGFT</v>
          </cell>
          <cell r="G1127" t="str">
            <v>OCS  96908</v>
          </cell>
          <cell r="H1127">
            <v>0</v>
          </cell>
          <cell r="I1127">
            <v>1000</v>
          </cell>
          <cell r="J1127">
            <v>385955.9</v>
          </cell>
          <cell r="K1127">
            <v>348381.24</v>
          </cell>
          <cell r="L1127">
            <v>348400.77</v>
          </cell>
          <cell r="M1127">
            <v>0</v>
          </cell>
          <cell r="N1127">
            <v>0</v>
          </cell>
          <cell r="O1127">
            <v>0</v>
          </cell>
          <cell r="P1127" t="str">
            <v/>
          </cell>
          <cell r="Q1127" t="str">
            <v>96908</v>
          </cell>
          <cell r="R1127" t="str">
            <v/>
          </cell>
          <cell r="S1127" t="str">
            <v/>
          </cell>
          <cell r="T1127" t="str">
            <v/>
          </cell>
          <cell r="U1127" t="str">
            <v>7920</v>
          </cell>
          <cell r="V1127" t="str">
            <v>ZGFT</v>
          </cell>
          <cell r="W1127">
            <v>45748</v>
          </cell>
          <cell r="X1127">
            <v>0.11</v>
          </cell>
          <cell r="Y1127">
            <v>386.72485470000004</v>
          </cell>
        </row>
        <row r="1128">
          <cell r="A1128" t="str">
            <v>96908-000520A000</v>
          </cell>
          <cell r="B1128" t="str">
            <v>FG,GSUBUSW-Pro-48-POE_NA</v>
          </cell>
          <cell r="C1128" t="str">
            <v>429B</v>
          </cell>
          <cell r="D1128" t="str">
            <v>N10</v>
          </cell>
          <cell r="E1128" t="str">
            <v/>
          </cell>
          <cell r="F1128" t="str">
            <v>ZGFT</v>
          </cell>
          <cell r="G1128" t="str">
            <v>OCS  96908</v>
          </cell>
          <cell r="H1128">
            <v>0</v>
          </cell>
          <cell r="I1128">
            <v>1000</v>
          </cell>
          <cell r="J1128">
            <v>385955.9</v>
          </cell>
          <cell r="K1128">
            <v>344485.04</v>
          </cell>
          <cell r="L1128">
            <v>345185.83</v>
          </cell>
          <cell r="M1128">
            <v>0</v>
          </cell>
          <cell r="N1128">
            <v>0</v>
          </cell>
          <cell r="O1128">
            <v>0</v>
          </cell>
          <cell r="P1128" t="str">
            <v/>
          </cell>
          <cell r="Q1128" t="str">
            <v>96908</v>
          </cell>
          <cell r="R1128" t="str">
            <v/>
          </cell>
          <cell r="S1128" t="str">
            <v/>
          </cell>
          <cell r="T1128" t="str">
            <v/>
          </cell>
          <cell r="U1128" t="str">
            <v>7920</v>
          </cell>
          <cell r="V1128" t="str">
            <v>ZGFT</v>
          </cell>
          <cell r="W1128">
            <v>45748</v>
          </cell>
          <cell r="X1128">
            <v>0.11</v>
          </cell>
          <cell r="Y1128">
            <v>383.15627130000007</v>
          </cell>
        </row>
        <row r="1129">
          <cell r="A1129" t="str">
            <v>96908-000530A000</v>
          </cell>
          <cell r="B1129" t="str">
            <v>FG,GSUBUSW-Aggregation_NA,Packing</v>
          </cell>
          <cell r="C1129" t="str">
            <v>429A</v>
          </cell>
          <cell r="D1129" t="str">
            <v>N10</v>
          </cell>
          <cell r="E1129" t="str">
            <v/>
          </cell>
          <cell r="F1129" t="str">
            <v>ZGFT</v>
          </cell>
          <cell r="G1129" t="str">
            <v>OCS  96908</v>
          </cell>
          <cell r="H1129">
            <v>0</v>
          </cell>
          <cell r="I1129">
            <v>1000</v>
          </cell>
          <cell r="J1129">
            <v>0</v>
          </cell>
          <cell r="K1129">
            <v>76510.19</v>
          </cell>
          <cell r="L1129">
            <v>77258.509999999995</v>
          </cell>
          <cell r="M1129">
            <v>0</v>
          </cell>
          <cell r="N1129">
            <v>0</v>
          </cell>
          <cell r="O1129">
            <v>0</v>
          </cell>
          <cell r="P1129" t="str">
            <v/>
          </cell>
          <cell r="Q1129" t="str">
            <v>96908</v>
          </cell>
          <cell r="R1129" t="str">
            <v/>
          </cell>
          <cell r="S1129" t="str">
            <v/>
          </cell>
          <cell r="T1129" t="str">
            <v/>
          </cell>
          <cell r="U1129" t="str">
            <v>7920</v>
          </cell>
          <cell r="V1129" t="str">
            <v>ZGFT</v>
          </cell>
          <cell r="W1129">
            <v>45748</v>
          </cell>
          <cell r="X1129">
            <v>0.11</v>
          </cell>
          <cell r="Y1129">
            <v>85.756946100000008</v>
          </cell>
        </row>
        <row r="1130">
          <cell r="A1130" t="str">
            <v>96908-000540A000</v>
          </cell>
          <cell r="B1130" t="str">
            <v>FG,GSUBUISP-Console_NA,(UISP-Console)</v>
          </cell>
          <cell r="C1130" t="str">
            <v>429A</v>
          </cell>
          <cell r="D1130" t="str">
            <v>N10</v>
          </cell>
          <cell r="E1130" t="str">
            <v/>
          </cell>
          <cell r="F1130" t="str">
            <v>ZGFT</v>
          </cell>
          <cell r="G1130" t="str">
            <v>OCS  96908</v>
          </cell>
          <cell r="H1130">
            <v>0</v>
          </cell>
          <cell r="I1130">
            <v>1000</v>
          </cell>
          <cell r="J1130">
            <v>0</v>
          </cell>
          <cell r="K1130">
            <v>151927.32</v>
          </cell>
          <cell r="L1130">
            <v>151267.32</v>
          </cell>
          <cell r="M1130">
            <v>0</v>
          </cell>
          <cell r="N1130">
            <v>0</v>
          </cell>
          <cell r="O1130">
            <v>0</v>
          </cell>
          <cell r="P1130" t="str">
            <v/>
          </cell>
          <cell r="Q1130" t="str">
            <v>96908</v>
          </cell>
          <cell r="R1130" t="str">
            <v/>
          </cell>
          <cell r="S1130" t="str">
            <v/>
          </cell>
          <cell r="T1130" t="str">
            <v/>
          </cell>
          <cell r="U1130" t="str">
            <v>7920</v>
          </cell>
          <cell r="V1130" t="str">
            <v>ZGFT</v>
          </cell>
          <cell r="W1130">
            <v>45748</v>
          </cell>
          <cell r="X1130">
            <v>0.11</v>
          </cell>
          <cell r="Y1130">
            <v>167.90672520000004</v>
          </cell>
        </row>
        <row r="1131">
          <cell r="A1131" t="str">
            <v>96908-000540A000</v>
          </cell>
          <cell r="B1131" t="str">
            <v>FG,GSUBUISP-Console_NA,(UISP-Console)</v>
          </cell>
          <cell r="C1131" t="str">
            <v>429B</v>
          </cell>
          <cell r="D1131" t="str">
            <v>N10</v>
          </cell>
          <cell r="E1131" t="str">
            <v/>
          </cell>
          <cell r="F1131" t="str">
            <v>ZGFT</v>
          </cell>
          <cell r="G1131" t="str">
            <v>OCS  96908</v>
          </cell>
          <cell r="H1131">
            <v>0</v>
          </cell>
          <cell r="I1131">
            <v>1000</v>
          </cell>
          <cell r="J1131">
            <v>0</v>
          </cell>
          <cell r="K1131">
            <v>151320.41</v>
          </cell>
          <cell r="L1131">
            <v>152846.35</v>
          </cell>
          <cell r="M1131">
            <v>0</v>
          </cell>
          <cell r="N1131">
            <v>0</v>
          </cell>
          <cell r="O1131">
            <v>0</v>
          </cell>
          <cell r="P1131" t="str">
            <v/>
          </cell>
          <cell r="Q1131" t="str">
            <v>96908</v>
          </cell>
          <cell r="R1131" t="str">
            <v/>
          </cell>
          <cell r="S1131" t="str">
            <v/>
          </cell>
          <cell r="T1131" t="str">
            <v/>
          </cell>
          <cell r="U1131" t="str">
            <v>7920</v>
          </cell>
          <cell r="V1131" t="str">
            <v>ZGFT</v>
          </cell>
          <cell r="W1131">
            <v>45748</v>
          </cell>
          <cell r="X1131">
            <v>0.11</v>
          </cell>
          <cell r="Y1131">
            <v>169.65944850000002</v>
          </cell>
        </row>
        <row r="1132">
          <cell r="A1132" t="str">
            <v>96908-000550A000</v>
          </cell>
          <cell r="B1132" t="str">
            <v>FG,GSUBUISP-Console_NA,(UISP-Console)</v>
          </cell>
          <cell r="C1132" t="str">
            <v>429A</v>
          </cell>
          <cell r="D1132" t="str">
            <v>N10</v>
          </cell>
          <cell r="E1132" t="str">
            <v/>
          </cell>
          <cell r="F1132" t="str">
            <v>ZGFT</v>
          </cell>
          <cell r="G1132" t="str">
            <v>OCS  96908</v>
          </cell>
          <cell r="H1132">
            <v>0</v>
          </cell>
          <cell r="I1132">
            <v>1000</v>
          </cell>
          <cell r="J1132">
            <v>0</v>
          </cell>
          <cell r="K1132">
            <v>151366.94</v>
          </cell>
          <cell r="L1132">
            <v>150706.94</v>
          </cell>
          <cell r="M1132">
            <v>0</v>
          </cell>
          <cell r="N1132">
            <v>0</v>
          </cell>
          <cell r="O1132">
            <v>0</v>
          </cell>
          <cell r="P1132" t="str">
            <v/>
          </cell>
          <cell r="Q1132" t="str">
            <v>96908</v>
          </cell>
          <cell r="R1132" t="str">
            <v/>
          </cell>
          <cell r="S1132" t="str">
            <v/>
          </cell>
          <cell r="T1132" t="str">
            <v/>
          </cell>
          <cell r="U1132" t="str">
            <v>7920</v>
          </cell>
          <cell r="V1132" t="str">
            <v>ZGFT</v>
          </cell>
          <cell r="W1132">
            <v>45748</v>
          </cell>
          <cell r="X1132">
            <v>0.11</v>
          </cell>
          <cell r="Y1132">
            <v>167.28470340000001</v>
          </cell>
        </row>
        <row r="1133">
          <cell r="A1133" t="str">
            <v>96908-000550A000</v>
          </cell>
          <cell r="B1133" t="str">
            <v>FG,GSUBUISP-Console_NA,(UISP-Console)</v>
          </cell>
          <cell r="C1133" t="str">
            <v>429B</v>
          </cell>
          <cell r="D1133" t="str">
            <v>N10</v>
          </cell>
          <cell r="E1133" t="str">
            <v/>
          </cell>
          <cell r="F1133" t="str">
            <v>ZGFT</v>
          </cell>
          <cell r="G1133" t="str">
            <v>OCS  96908</v>
          </cell>
          <cell r="H1133">
            <v>0</v>
          </cell>
          <cell r="I1133">
            <v>1000</v>
          </cell>
          <cell r="J1133">
            <v>0</v>
          </cell>
          <cell r="K1133">
            <v>150760.03</v>
          </cell>
          <cell r="L1133">
            <v>152285.97</v>
          </cell>
          <cell r="M1133">
            <v>0</v>
          </cell>
          <cell r="N1133">
            <v>0</v>
          </cell>
          <cell r="O1133">
            <v>0</v>
          </cell>
          <cell r="P1133" t="str">
            <v/>
          </cell>
          <cell r="Q1133" t="str">
            <v>96908</v>
          </cell>
          <cell r="R1133" t="str">
            <v/>
          </cell>
          <cell r="S1133" t="str">
            <v/>
          </cell>
          <cell r="T1133" t="str">
            <v/>
          </cell>
          <cell r="U1133" t="str">
            <v>7920</v>
          </cell>
          <cell r="V1133" t="str">
            <v>ZGFT</v>
          </cell>
          <cell r="W1133">
            <v>45748</v>
          </cell>
          <cell r="X1133">
            <v>0.11</v>
          </cell>
          <cell r="Y1133">
            <v>169.0374267</v>
          </cell>
        </row>
        <row r="1134">
          <cell r="A1134" t="str">
            <v>96908-000560A000</v>
          </cell>
          <cell r="B1134" t="str">
            <v>FG,GSUBUSW-Flex_NA,Packing FCC (USW</v>
          </cell>
          <cell r="C1134" t="str">
            <v>429A</v>
          </cell>
          <cell r="D1134" t="str">
            <v>N10</v>
          </cell>
          <cell r="E1134" t="str">
            <v/>
          </cell>
          <cell r="F1134" t="str">
            <v>ZGFT</v>
          </cell>
          <cell r="G1134" t="str">
            <v>OCS  96908</v>
          </cell>
          <cell r="H1134">
            <v>0</v>
          </cell>
          <cell r="I1134">
            <v>1000</v>
          </cell>
          <cell r="J1134">
            <v>37294.120000000003</v>
          </cell>
          <cell r="K1134">
            <v>30571.31</v>
          </cell>
          <cell r="L1134">
            <v>29868.74</v>
          </cell>
          <cell r="M1134">
            <v>0</v>
          </cell>
          <cell r="N1134">
            <v>507.77</v>
          </cell>
          <cell r="O1134">
            <v>17</v>
          </cell>
          <cell r="P1134" t="str">
            <v/>
          </cell>
          <cell r="Q1134" t="str">
            <v>96908</v>
          </cell>
          <cell r="R1134" t="str">
            <v/>
          </cell>
          <cell r="S1134" t="str">
            <v/>
          </cell>
          <cell r="T1134" t="str">
            <v/>
          </cell>
          <cell r="U1134" t="str">
            <v>7920</v>
          </cell>
          <cell r="V1134" t="str">
            <v>ZGFT</v>
          </cell>
          <cell r="W1134">
            <v>45748</v>
          </cell>
          <cell r="X1134">
            <v>0.11</v>
          </cell>
          <cell r="Y1134">
            <v>33.154301400000008</v>
          </cell>
        </row>
        <row r="1135">
          <cell r="A1135" t="str">
            <v>96908-000570A000</v>
          </cell>
          <cell r="B1135" t="str">
            <v>FG,GSUBUSW-Flex_NA,Packing FCC (USW</v>
          </cell>
          <cell r="C1135" t="str">
            <v>429A</v>
          </cell>
          <cell r="D1135" t="str">
            <v>N10</v>
          </cell>
          <cell r="E1135" t="str">
            <v/>
          </cell>
          <cell r="F1135" t="str">
            <v>ZGFT</v>
          </cell>
          <cell r="G1135" t="str">
            <v>OCS  96908</v>
          </cell>
          <cell r="H1135">
            <v>0</v>
          </cell>
          <cell r="I1135">
            <v>1000</v>
          </cell>
          <cell r="J1135">
            <v>8344.58</v>
          </cell>
          <cell r="K1135">
            <v>94491.07</v>
          </cell>
          <cell r="L1135">
            <v>87277.3</v>
          </cell>
          <cell r="M1135">
            <v>0</v>
          </cell>
          <cell r="N1135">
            <v>0</v>
          </cell>
          <cell r="O1135">
            <v>0</v>
          </cell>
          <cell r="P1135" t="str">
            <v/>
          </cell>
          <cell r="Q1135" t="str">
            <v>96908</v>
          </cell>
          <cell r="R1135" t="str">
            <v/>
          </cell>
          <cell r="S1135" t="str">
            <v/>
          </cell>
          <cell r="T1135" t="str">
            <v/>
          </cell>
          <cell r="U1135" t="str">
            <v>7920</v>
          </cell>
          <cell r="V1135" t="str">
            <v>ZGFT</v>
          </cell>
          <cell r="W1135">
            <v>45748</v>
          </cell>
          <cell r="X1135">
            <v>0.11</v>
          </cell>
          <cell r="Y1135">
            <v>96.877803</v>
          </cell>
        </row>
        <row r="1136">
          <cell r="A1136" t="str">
            <v>96908-000580A000</v>
          </cell>
          <cell r="B1136" t="str">
            <v>FG,GSUBUSW-Pro-24-POE_NA,Packing FCC</v>
          </cell>
          <cell r="C1136" t="str">
            <v>429A</v>
          </cell>
          <cell r="D1136" t="str">
            <v>N10</v>
          </cell>
          <cell r="E1136" t="str">
            <v/>
          </cell>
          <cell r="F1136" t="str">
            <v>ZGFT</v>
          </cell>
          <cell r="G1136" t="str">
            <v>OCS  96908</v>
          </cell>
          <cell r="H1136">
            <v>0</v>
          </cell>
          <cell r="I1136">
            <v>1000</v>
          </cell>
          <cell r="J1136">
            <v>217612</v>
          </cell>
          <cell r="K1136">
            <v>217221.8</v>
          </cell>
          <cell r="L1136">
            <v>215943.02</v>
          </cell>
          <cell r="M1136">
            <v>0</v>
          </cell>
          <cell r="N1136">
            <v>0</v>
          </cell>
          <cell r="O1136">
            <v>0</v>
          </cell>
          <cell r="P1136" t="str">
            <v/>
          </cell>
          <cell r="Q1136" t="str">
            <v>96908</v>
          </cell>
          <cell r="R1136" t="str">
            <v/>
          </cell>
          <cell r="S1136" t="str">
            <v/>
          </cell>
          <cell r="T1136" t="str">
            <v/>
          </cell>
          <cell r="U1136" t="str">
            <v>7920</v>
          </cell>
          <cell r="V1136" t="str">
            <v>ZGFT</v>
          </cell>
          <cell r="W1136">
            <v>45748</v>
          </cell>
          <cell r="X1136">
            <v>0.11</v>
          </cell>
          <cell r="Y1136">
            <v>239.69675220000002</v>
          </cell>
        </row>
        <row r="1137">
          <cell r="A1137" t="str">
            <v>96908-000590A000</v>
          </cell>
          <cell r="B1137" t="str">
            <v>FG,GSUBUSW-Pro-48-POE_NA,Packing FCC</v>
          </cell>
          <cell r="C1137" t="str">
            <v>429A</v>
          </cell>
          <cell r="D1137" t="str">
            <v>N10</v>
          </cell>
          <cell r="E1137" t="str">
            <v/>
          </cell>
          <cell r="F1137" t="str">
            <v>ZGFT</v>
          </cell>
          <cell r="G1137" t="str">
            <v>OCS  96908</v>
          </cell>
          <cell r="H1137">
            <v>0</v>
          </cell>
          <cell r="I1137">
            <v>1000</v>
          </cell>
          <cell r="J1137">
            <v>0</v>
          </cell>
          <cell r="K1137">
            <v>348043.29</v>
          </cell>
          <cell r="L1137">
            <v>347906.72</v>
          </cell>
          <cell r="M1137">
            <v>0</v>
          </cell>
          <cell r="N1137">
            <v>0</v>
          </cell>
          <cell r="O1137">
            <v>0</v>
          </cell>
          <cell r="P1137" t="str">
            <v/>
          </cell>
          <cell r="Q1137" t="str">
            <v>96908</v>
          </cell>
          <cell r="R1137" t="str">
            <v/>
          </cell>
          <cell r="S1137" t="str">
            <v/>
          </cell>
          <cell r="T1137" t="str">
            <v/>
          </cell>
          <cell r="U1137" t="str">
            <v>7920</v>
          </cell>
          <cell r="V1137" t="str">
            <v>ZGFT</v>
          </cell>
          <cell r="W1137">
            <v>45748</v>
          </cell>
          <cell r="X1137">
            <v>0.11</v>
          </cell>
          <cell r="Y1137">
            <v>386.17645919999995</v>
          </cell>
        </row>
        <row r="1138">
          <cell r="A1138" t="str">
            <v>96908-000640A000</v>
          </cell>
          <cell r="B1138" t="str">
            <v>FG,GSUBUISP-S-Pro_NA,Packing ASSY (UISP</v>
          </cell>
          <cell r="C1138" t="str">
            <v>429A</v>
          </cell>
          <cell r="D1138" t="str">
            <v>N10</v>
          </cell>
          <cell r="E1138" t="str">
            <v/>
          </cell>
          <cell r="F1138" t="str">
            <v>ZGFT</v>
          </cell>
          <cell r="G1138" t="str">
            <v>OCS  96908</v>
          </cell>
          <cell r="H1138">
            <v>0</v>
          </cell>
          <cell r="I1138">
            <v>1000</v>
          </cell>
          <cell r="J1138">
            <v>0</v>
          </cell>
          <cell r="K1138">
            <v>194425.2</v>
          </cell>
          <cell r="L1138">
            <v>196965.63</v>
          </cell>
          <cell r="M1138">
            <v>0</v>
          </cell>
          <cell r="N1138">
            <v>0</v>
          </cell>
          <cell r="O1138">
            <v>0</v>
          </cell>
          <cell r="P1138" t="str">
            <v/>
          </cell>
          <cell r="Q1138" t="str">
            <v>96908</v>
          </cell>
          <cell r="R1138" t="str">
            <v/>
          </cell>
          <cell r="S1138" t="str">
            <v/>
          </cell>
          <cell r="T1138" t="str">
            <v/>
          </cell>
          <cell r="U1138" t="str">
            <v>7920</v>
          </cell>
          <cell r="V1138" t="str">
            <v>ZGFT</v>
          </cell>
          <cell r="W1138">
            <v>45748</v>
          </cell>
          <cell r="X1138">
            <v>0.11</v>
          </cell>
          <cell r="Y1138">
            <v>218.63184930000003</v>
          </cell>
        </row>
        <row r="1139">
          <cell r="A1139" t="str">
            <v>96908-000640A000</v>
          </cell>
          <cell r="B1139" t="str">
            <v>FG,GSUBUISP-S-Pro_NA,Packing ASSY (UISP</v>
          </cell>
          <cell r="C1139" t="str">
            <v>429B</v>
          </cell>
          <cell r="D1139" t="str">
            <v>N10</v>
          </cell>
          <cell r="E1139" t="str">
            <v/>
          </cell>
          <cell r="F1139" t="str">
            <v>ZGFT</v>
          </cell>
          <cell r="G1139" t="str">
            <v>OCS  96908</v>
          </cell>
          <cell r="H1139">
            <v>0</v>
          </cell>
          <cell r="I1139">
            <v>1000</v>
          </cell>
          <cell r="J1139">
            <v>0</v>
          </cell>
          <cell r="K1139">
            <v>195454.93</v>
          </cell>
          <cell r="L1139">
            <v>196382.87</v>
          </cell>
          <cell r="M1139">
            <v>0</v>
          </cell>
          <cell r="N1139">
            <v>0</v>
          </cell>
          <cell r="O1139">
            <v>0</v>
          </cell>
          <cell r="P1139" t="str">
            <v/>
          </cell>
          <cell r="Q1139" t="str">
            <v>96908</v>
          </cell>
          <cell r="R1139" t="str">
            <v/>
          </cell>
          <cell r="S1139" t="str">
            <v/>
          </cell>
          <cell r="T1139" t="str">
            <v/>
          </cell>
          <cell r="U1139" t="str">
            <v>7920</v>
          </cell>
          <cell r="V1139" t="str">
            <v>ZGFT</v>
          </cell>
          <cell r="W1139">
            <v>45748</v>
          </cell>
          <cell r="X1139">
            <v>0.11</v>
          </cell>
          <cell r="Y1139">
            <v>217.98498570000001</v>
          </cell>
        </row>
        <row r="1140">
          <cell r="A1140" t="str">
            <v>96908-000650A000</v>
          </cell>
          <cell r="B1140" t="str">
            <v>FG,GSUBUISP-R-Pro_NA,Packing ASSY (UISP</v>
          </cell>
          <cell r="C1140" t="str">
            <v>429A</v>
          </cell>
          <cell r="D1140" t="str">
            <v>N10</v>
          </cell>
          <cell r="E1140" t="str">
            <v/>
          </cell>
          <cell r="F1140" t="str">
            <v>ZGFT</v>
          </cell>
          <cell r="G1140" t="str">
            <v>OCS  96908</v>
          </cell>
          <cell r="H1140">
            <v>0</v>
          </cell>
          <cell r="I1140">
            <v>1000</v>
          </cell>
          <cell r="J1140">
            <v>0</v>
          </cell>
          <cell r="K1140">
            <v>188679.99</v>
          </cell>
          <cell r="L1140">
            <v>188993.66</v>
          </cell>
          <cell r="M1140">
            <v>0</v>
          </cell>
          <cell r="N1140">
            <v>0</v>
          </cell>
          <cell r="O1140">
            <v>0</v>
          </cell>
          <cell r="P1140" t="str">
            <v/>
          </cell>
          <cell r="Q1140" t="str">
            <v>96908</v>
          </cell>
          <cell r="R1140" t="str">
            <v/>
          </cell>
          <cell r="S1140" t="str">
            <v/>
          </cell>
          <cell r="T1140" t="str">
            <v/>
          </cell>
          <cell r="U1140" t="str">
            <v>7920</v>
          </cell>
          <cell r="V1140" t="str">
            <v>ZGFT</v>
          </cell>
          <cell r="W1140">
            <v>45748</v>
          </cell>
          <cell r="X1140">
            <v>0.11</v>
          </cell>
          <cell r="Y1140">
            <v>209.78296260000002</v>
          </cell>
        </row>
        <row r="1141">
          <cell r="A1141" t="str">
            <v>96908-000650A000</v>
          </cell>
          <cell r="B1141" t="str">
            <v>FG,GSUBUISP-R-Pro_NA,Packing ASSY (UISP</v>
          </cell>
          <cell r="C1141" t="str">
            <v>429B</v>
          </cell>
          <cell r="D1141" t="str">
            <v>N10</v>
          </cell>
          <cell r="E1141" t="str">
            <v/>
          </cell>
          <cell r="F1141" t="str">
            <v>ZGFT</v>
          </cell>
          <cell r="G1141" t="str">
            <v>OCS  96908</v>
          </cell>
          <cell r="H1141">
            <v>0</v>
          </cell>
          <cell r="I1141">
            <v>1000</v>
          </cell>
          <cell r="J1141">
            <v>0</v>
          </cell>
          <cell r="K1141">
            <v>189451.13</v>
          </cell>
          <cell r="L1141">
            <v>191056.61</v>
          </cell>
          <cell r="M1141">
            <v>0</v>
          </cell>
          <cell r="N1141">
            <v>0</v>
          </cell>
          <cell r="O1141">
            <v>0</v>
          </cell>
          <cell r="P1141" t="str">
            <v/>
          </cell>
          <cell r="Q1141" t="str">
            <v>96908</v>
          </cell>
          <cell r="R1141" t="str">
            <v/>
          </cell>
          <cell r="S1141" t="str">
            <v/>
          </cell>
          <cell r="T1141" t="str">
            <v/>
          </cell>
          <cell r="U1141" t="str">
            <v>7920</v>
          </cell>
          <cell r="V1141" t="str">
            <v>ZGFT</v>
          </cell>
          <cell r="W1141">
            <v>45748</v>
          </cell>
          <cell r="X1141">
            <v>0.11</v>
          </cell>
          <cell r="Y1141">
            <v>212.07283709999999</v>
          </cell>
        </row>
        <row r="1142">
          <cell r="A1142" t="str">
            <v>96908-000660A000</v>
          </cell>
          <cell r="B1142" t="str">
            <v>FG,GSUBUISP-P_NA,Packing ASSY (UISP-P)</v>
          </cell>
          <cell r="C1142" t="str">
            <v>429A</v>
          </cell>
          <cell r="D1142" t="str">
            <v>N10</v>
          </cell>
          <cell r="E1142" t="str">
            <v/>
          </cell>
          <cell r="F1142" t="str">
            <v>ZGFT</v>
          </cell>
          <cell r="G1142" t="str">
            <v>OCS  96908</v>
          </cell>
          <cell r="H1142">
            <v>0</v>
          </cell>
          <cell r="I1142">
            <v>1000</v>
          </cell>
          <cell r="J1142">
            <v>0</v>
          </cell>
          <cell r="K1142">
            <v>155455.57999999999</v>
          </cell>
          <cell r="L1142">
            <v>157350.51</v>
          </cell>
          <cell r="M1142">
            <v>0</v>
          </cell>
          <cell r="N1142">
            <v>0</v>
          </cell>
          <cell r="O1142">
            <v>0</v>
          </cell>
          <cell r="P1142" t="str">
            <v/>
          </cell>
          <cell r="Q1142" t="str">
            <v>96908</v>
          </cell>
          <cell r="R1142" t="str">
            <v/>
          </cell>
          <cell r="S1142" t="str">
            <v/>
          </cell>
          <cell r="T1142" t="str">
            <v/>
          </cell>
          <cell r="U1142" t="str">
            <v>7920</v>
          </cell>
          <cell r="V1142" t="str">
            <v>ZGFT</v>
          </cell>
          <cell r="W1142">
            <v>45748</v>
          </cell>
          <cell r="X1142">
            <v>0.11</v>
          </cell>
          <cell r="Y1142">
            <v>174.65906610000002</v>
          </cell>
        </row>
        <row r="1143">
          <cell r="A1143" t="str">
            <v>96908-000660A000</v>
          </cell>
          <cell r="B1143" t="str">
            <v>FG,GSUBUISP-P_NA,Packing ASSY (UISP-P)</v>
          </cell>
          <cell r="C1143" t="str">
            <v>429B</v>
          </cell>
          <cell r="D1143" t="str">
            <v>N10</v>
          </cell>
          <cell r="E1143" t="str">
            <v/>
          </cell>
          <cell r="F1143" t="str">
            <v>ZGFT</v>
          </cell>
          <cell r="G1143" t="str">
            <v>OCS  96908</v>
          </cell>
          <cell r="H1143">
            <v>0</v>
          </cell>
          <cell r="I1143">
            <v>1000</v>
          </cell>
          <cell r="J1143">
            <v>0</v>
          </cell>
          <cell r="K1143">
            <v>155590.82</v>
          </cell>
          <cell r="L1143">
            <v>157627.14000000001</v>
          </cell>
          <cell r="M1143">
            <v>0</v>
          </cell>
          <cell r="N1143">
            <v>0</v>
          </cell>
          <cell r="O1143">
            <v>0</v>
          </cell>
          <cell r="P1143" t="str">
            <v/>
          </cell>
          <cell r="Q1143" t="str">
            <v>96908</v>
          </cell>
          <cell r="R1143" t="str">
            <v/>
          </cell>
          <cell r="S1143" t="str">
            <v/>
          </cell>
          <cell r="T1143" t="str">
            <v/>
          </cell>
          <cell r="U1143" t="str">
            <v>7920</v>
          </cell>
          <cell r="V1143" t="str">
            <v>ZGFT</v>
          </cell>
          <cell r="W1143">
            <v>45748</v>
          </cell>
          <cell r="X1143">
            <v>0.11</v>
          </cell>
          <cell r="Y1143">
            <v>174.96612540000004</v>
          </cell>
        </row>
        <row r="1144">
          <cell r="A1144" t="str">
            <v>96908-000670A000</v>
          </cell>
          <cell r="B1144" t="str">
            <v>FG,GSUBUISP-S-Pro_NA,Packing ASSY (UISP</v>
          </cell>
          <cell r="C1144" t="str">
            <v>429A</v>
          </cell>
          <cell r="D1144" t="str">
            <v>N10</v>
          </cell>
          <cell r="E1144" t="str">
            <v/>
          </cell>
          <cell r="F1144" t="str">
            <v>ZGFT</v>
          </cell>
          <cell r="G1144" t="str">
            <v>OCS  96908</v>
          </cell>
          <cell r="H1144">
            <v>0</v>
          </cell>
          <cell r="I1144">
            <v>1000</v>
          </cell>
          <cell r="J1144">
            <v>0</v>
          </cell>
          <cell r="K1144">
            <v>194965.2</v>
          </cell>
          <cell r="L1144">
            <v>197505.63</v>
          </cell>
          <cell r="M1144">
            <v>0</v>
          </cell>
          <cell r="N1144">
            <v>0</v>
          </cell>
          <cell r="O1144">
            <v>0</v>
          </cell>
          <cell r="P1144" t="str">
            <v/>
          </cell>
          <cell r="Q1144" t="str">
            <v>96908</v>
          </cell>
          <cell r="R1144" t="str">
            <v/>
          </cell>
          <cell r="S1144" t="str">
            <v/>
          </cell>
          <cell r="T1144" t="str">
            <v/>
          </cell>
          <cell r="U1144" t="str">
            <v>7920</v>
          </cell>
          <cell r="V1144" t="str">
            <v>ZGFT</v>
          </cell>
          <cell r="W1144">
            <v>45748</v>
          </cell>
          <cell r="X1144">
            <v>0.11</v>
          </cell>
          <cell r="Y1144">
            <v>219.2312493</v>
          </cell>
        </row>
        <row r="1145">
          <cell r="A1145" t="str">
            <v>96908-000670A000</v>
          </cell>
          <cell r="B1145" t="str">
            <v>FG,GSUBUISP-S-Pro_NA,Packing ASSY (UISP</v>
          </cell>
          <cell r="C1145" t="str">
            <v>429B</v>
          </cell>
          <cell r="D1145" t="str">
            <v>N10</v>
          </cell>
          <cell r="E1145" t="str">
            <v/>
          </cell>
          <cell r="F1145" t="str">
            <v>ZGFT</v>
          </cell>
          <cell r="G1145" t="str">
            <v>OCS  96908</v>
          </cell>
          <cell r="H1145">
            <v>0</v>
          </cell>
          <cell r="I1145">
            <v>1000</v>
          </cell>
          <cell r="J1145">
            <v>0</v>
          </cell>
          <cell r="K1145">
            <v>195996.31</v>
          </cell>
          <cell r="L1145">
            <v>196924.25</v>
          </cell>
          <cell r="M1145">
            <v>0</v>
          </cell>
          <cell r="N1145">
            <v>0</v>
          </cell>
          <cell r="O1145">
            <v>0</v>
          </cell>
          <cell r="P1145" t="str">
            <v/>
          </cell>
          <cell r="Q1145" t="str">
            <v>96908</v>
          </cell>
          <cell r="R1145" t="str">
            <v/>
          </cell>
          <cell r="S1145" t="str">
            <v/>
          </cell>
          <cell r="T1145" t="str">
            <v/>
          </cell>
          <cell r="U1145" t="str">
            <v>7920</v>
          </cell>
          <cell r="V1145" t="str">
            <v>ZGFT</v>
          </cell>
          <cell r="W1145">
            <v>45748</v>
          </cell>
          <cell r="X1145">
            <v>0.11</v>
          </cell>
          <cell r="Y1145">
            <v>218.58591750000002</v>
          </cell>
        </row>
        <row r="1146">
          <cell r="A1146" t="str">
            <v>96908-000680A000</v>
          </cell>
          <cell r="B1146" t="str">
            <v>FG,GSUBUISP-R-Pro_NA,Packing ASSY (UISP</v>
          </cell>
          <cell r="C1146" t="str">
            <v>429A</v>
          </cell>
          <cell r="D1146" t="str">
            <v>N10</v>
          </cell>
          <cell r="E1146" t="str">
            <v/>
          </cell>
          <cell r="F1146" t="str">
            <v>ZGFT</v>
          </cell>
          <cell r="G1146" t="str">
            <v>OCS  96908</v>
          </cell>
          <cell r="H1146">
            <v>0</v>
          </cell>
          <cell r="I1146">
            <v>1000</v>
          </cell>
          <cell r="J1146">
            <v>0</v>
          </cell>
          <cell r="K1146">
            <v>189224.19</v>
          </cell>
          <cell r="L1146">
            <v>189537.86</v>
          </cell>
          <cell r="M1146">
            <v>0</v>
          </cell>
          <cell r="N1146">
            <v>0</v>
          </cell>
          <cell r="O1146">
            <v>0</v>
          </cell>
          <cell r="P1146" t="str">
            <v/>
          </cell>
          <cell r="Q1146" t="str">
            <v>96908</v>
          </cell>
          <cell r="R1146" t="str">
            <v/>
          </cell>
          <cell r="S1146" t="str">
            <v/>
          </cell>
          <cell r="T1146" t="str">
            <v/>
          </cell>
          <cell r="U1146" t="str">
            <v>7920</v>
          </cell>
          <cell r="V1146" t="str">
            <v>ZGFT</v>
          </cell>
          <cell r="W1146">
            <v>45748</v>
          </cell>
          <cell r="X1146">
            <v>0.11</v>
          </cell>
          <cell r="Y1146">
            <v>210.38702460000002</v>
          </cell>
        </row>
        <row r="1147">
          <cell r="A1147" t="str">
            <v>96908-000680A000</v>
          </cell>
          <cell r="B1147" t="str">
            <v>FG,GSUBUISP-R-Pro_NA,Packing ASSY (UISP</v>
          </cell>
          <cell r="C1147" t="str">
            <v>429B</v>
          </cell>
          <cell r="D1147" t="str">
            <v>N10</v>
          </cell>
          <cell r="E1147" t="str">
            <v/>
          </cell>
          <cell r="F1147" t="str">
            <v>ZGFT</v>
          </cell>
          <cell r="G1147" t="str">
            <v>OCS  96908</v>
          </cell>
          <cell r="H1147">
            <v>0</v>
          </cell>
          <cell r="I1147">
            <v>1000</v>
          </cell>
          <cell r="J1147">
            <v>0</v>
          </cell>
          <cell r="K1147">
            <v>189992.51</v>
          </cell>
          <cell r="L1147">
            <v>191597.99</v>
          </cell>
          <cell r="M1147">
            <v>0</v>
          </cell>
          <cell r="N1147">
            <v>0</v>
          </cell>
          <cell r="O1147">
            <v>0</v>
          </cell>
          <cell r="P1147" t="str">
            <v/>
          </cell>
          <cell r="Q1147" t="str">
            <v>96908</v>
          </cell>
          <cell r="R1147" t="str">
            <v/>
          </cell>
          <cell r="S1147" t="str">
            <v/>
          </cell>
          <cell r="T1147" t="str">
            <v/>
          </cell>
          <cell r="U1147" t="str">
            <v>7920</v>
          </cell>
          <cell r="V1147" t="str">
            <v>ZGFT</v>
          </cell>
          <cell r="W1147">
            <v>45748</v>
          </cell>
          <cell r="X1147">
            <v>0.11</v>
          </cell>
          <cell r="Y1147">
            <v>212.6737689</v>
          </cell>
        </row>
        <row r="1148">
          <cell r="A1148" t="str">
            <v>96908-000690A000</v>
          </cell>
          <cell r="B1148" t="str">
            <v>FG,GSUBUSW-Pro-48-POE_NA,GD59136 Group</v>
          </cell>
          <cell r="C1148" t="str">
            <v>429A</v>
          </cell>
          <cell r="D1148" t="str">
            <v>N10</v>
          </cell>
          <cell r="E1148" t="str">
            <v/>
          </cell>
          <cell r="F1148" t="str">
            <v>ZGFT</v>
          </cell>
          <cell r="G1148" t="str">
            <v>OCS  96908</v>
          </cell>
          <cell r="H1148">
            <v>0</v>
          </cell>
          <cell r="I1148">
            <v>1000</v>
          </cell>
          <cell r="J1148">
            <v>0</v>
          </cell>
          <cell r="K1148">
            <v>334200.53000000003</v>
          </cell>
          <cell r="L1148">
            <v>334636.27</v>
          </cell>
          <cell r="M1148">
            <v>0</v>
          </cell>
          <cell r="N1148">
            <v>0</v>
          </cell>
          <cell r="O1148">
            <v>0</v>
          </cell>
          <cell r="P1148" t="str">
            <v/>
          </cell>
          <cell r="Q1148" t="str">
            <v>96908</v>
          </cell>
          <cell r="R1148" t="str">
            <v/>
          </cell>
          <cell r="S1148" t="str">
            <v/>
          </cell>
          <cell r="T1148" t="str">
            <v/>
          </cell>
          <cell r="U1148" t="str">
            <v>7920</v>
          </cell>
          <cell r="V1148" t="str">
            <v>ZGFT</v>
          </cell>
          <cell r="W1148">
            <v>45748</v>
          </cell>
          <cell r="X1148">
            <v>0.11</v>
          </cell>
          <cell r="Y1148">
            <v>371.44625970000004</v>
          </cell>
        </row>
        <row r="1149">
          <cell r="A1149" t="str">
            <v>96908-000690A000</v>
          </cell>
          <cell r="B1149" t="str">
            <v>FG,GSUBUSW-Pro-48-POE_NA,GD59136 Group</v>
          </cell>
          <cell r="C1149" t="str">
            <v>429B</v>
          </cell>
          <cell r="D1149" t="str">
            <v>N10</v>
          </cell>
          <cell r="E1149" t="str">
            <v/>
          </cell>
          <cell r="F1149" t="str">
            <v>ZGFT</v>
          </cell>
          <cell r="G1149" t="str">
            <v>OCS  96908</v>
          </cell>
          <cell r="H1149">
            <v>0</v>
          </cell>
          <cell r="I1149">
            <v>1000</v>
          </cell>
          <cell r="J1149">
            <v>0</v>
          </cell>
          <cell r="K1149">
            <v>330516.42</v>
          </cell>
          <cell r="L1149">
            <v>331283.71000000002</v>
          </cell>
          <cell r="M1149">
            <v>0</v>
          </cell>
          <cell r="N1149">
            <v>0</v>
          </cell>
          <cell r="O1149">
            <v>0</v>
          </cell>
          <cell r="P1149" t="str">
            <v/>
          </cell>
          <cell r="Q1149" t="str">
            <v>96908</v>
          </cell>
          <cell r="R1149" t="str">
            <v/>
          </cell>
          <cell r="S1149" t="str">
            <v/>
          </cell>
          <cell r="T1149" t="str">
            <v/>
          </cell>
          <cell r="U1149" t="str">
            <v>7920</v>
          </cell>
          <cell r="V1149" t="str">
            <v>ZGFT</v>
          </cell>
          <cell r="W1149">
            <v>45748</v>
          </cell>
          <cell r="X1149">
            <v>0.11</v>
          </cell>
          <cell r="Y1149">
            <v>367.72491810000008</v>
          </cell>
        </row>
        <row r="1150">
          <cell r="A1150" t="str">
            <v>96908-000700A000</v>
          </cell>
          <cell r="B1150" t="str">
            <v>FG,GSUBUSW-Pro-48-POE_NA,GD59136 Group</v>
          </cell>
          <cell r="C1150" t="str">
            <v>429A</v>
          </cell>
          <cell r="D1150" t="str">
            <v>N10</v>
          </cell>
          <cell r="E1150" t="str">
            <v/>
          </cell>
          <cell r="F1150" t="str">
            <v>ZGFT</v>
          </cell>
          <cell r="G1150" t="str">
            <v>OCS  96908</v>
          </cell>
          <cell r="H1150">
            <v>0</v>
          </cell>
          <cell r="I1150">
            <v>1000</v>
          </cell>
          <cell r="J1150">
            <v>0</v>
          </cell>
          <cell r="K1150">
            <v>334200.7</v>
          </cell>
          <cell r="L1150">
            <v>334649.94</v>
          </cell>
          <cell r="M1150">
            <v>0</v>
          </cell>
          <cell r="N1150">
            <v>0</v>
          </cell>
          <cell r="O1150">
            <v>0</v>
          </cell>
          <cell r="P1150" t="str">
            <v/>
          </cell>
          <cell r="Q1150" t="str">
            <v>96908</v>
          </cell>
          <cell r="R1150" t="str">
            <v/>
          </cell>
          <cell r="S1150" t="str">
            <v/>
          </cell>
          <cell r="T1150" t="str">
            <v/>
          </cell>
          <cell r="U1150" t="str">
            <v>7920</v>
          </cell>
          <cell r="V1150" t="str">
            <v>ZGFT</v>
          </cell>
          <cell r="W1150">
            <v>45748</v>
          </cell>
          <cell r="X1150">
            <v>0.11</v>
          </cell>
          <cell r="Y1150">
            <v>371.46143340000003</v>
          </cell>
        </row>
        <row r="1151">
          <cell r="A1151" t="str">
            <v>96908-000700A000</v>
          </cell>
          <cell r="B1151" t="str">
            <v>FG,GSUBUSW-Pro-48-POE_NA,GD59136 Group</v>
          </cell>
          <cell r="C1151" t="str">
            <v>429B</v>
          </cell>
          <cell r="D1151" t="str">
            <v>N10</v>
          </cell>
          <cell r="E1151" t="str">
            <v/>
          </cell>
          <cell r="F1151" t="str">
            <v>ZGFT</v>
          </cell>
          <cell r="G1151" t="str">
            <v>OCS  96908</v>
          </cell>
          <cell r="H1151">
            <v>0</v>
          </cell>
          <cell r="I1151">
            <v>1000</v>
          </cell>
          <cell r="J1151">
            <v>0</v>
          </cell>
          <cell r="K1151">
            <v>330511.77</v>
          </cell>
          <cell r="L1151">
            <v>331279.06</v>
          </cell>
          <cell r="M1151">
            <v>0</v>
          </cell>
          <cell r="N1151">
            <v>0</v>
          </cell>
          <cell r="O1151">
            <v>0</v>
          </cell>
          <cell r="P1151" t="str">
            <v/>
          </cell>
          <cell r="Q1151" t="str">
            <v>96908</v>
          </cell>
          <cell r="R1151" t="str">
            <v/>
          </cell>
          <cell r="S1151" t="str">
            <v/>
          </cell>
          <cell r="T1151" t="str">
            <v/>
          </cell>
          <cell r="U1151" t="str">
            <v>7920</v>
          </cell>
          <cell r="V1151" t="str">
            <v>ZGFT</v>
          </cell>
          <cell r="W1151">
            <v>45748</v>
          </cell>
          <cell r="X1151">
            <v>0.11</v>
          </cell>
          <cell r="Y1151">
            <v>367.71975660000004</v>
          </cell>
        </row>
        <row r="1152">
          <cell r="A1152" t="str">
            <v>96908-000710A000</v>
          </cell>
          <cell r="B1152" t="str">
            <v>FG,GSUBUSW-Pro-48-POE_NA,GD59136 Group</v>
          </cell>
          <cell r="C1152" t="str">
            <v>429A</v>
          </cell>
          <cell r="D1152" t="str">
            <v>N10</v>
          </cell>
          <cell r="E1152" t="str">
            <v/>
          </cell>
          <cell r="F1152" t="str">
            <v>ZGFT</v>
          </cell>
          <cell r="G1152" t="str">
            <v>OCS  96908</v>
          </cell>
          <cell r="H1152">
            <v>0</v>
          </cell>
          <cell r="I1152">
            <v>1000</v>
          </cell>
          <cell r="J1152">
            <v>0</v>
          </cell>
          <cell r="K1152">
            <v>334197.84999999998</v>
          </cell>
          <cell r="L1152">
            <v>334647.09000000003</v>
          </cell>
          <cell r="M1152">
            <v>0</v>
          </cell>
          <cell r="N1152">
            <v>0</v>
          </cell>
          <cell r="O1152">
            <v>0</v>
          </cell>
          <cell r="P1152" t="str">
            <v/>
          </cell>
          <cell r="Q1152" t="str">
            <v>96908</v>
          </cell>
          <cell r="R1152" t="str">
            <v/>
          </cell>
          <cell r="S1152" t="str">
            <v/>
          </cell>
          <cell r="T1152" t="str">
            <v/>
          </cell>
          <cell r="U1152" t="str">
            <v>7920</v>
          </cell>
          <cell r="V1152" t="str">
            <v>ZGFT</v>
          </cell>
          <cell r="W1152">
            <v>45748</v>
          </cell>
          <cell r="X1152">
            <v>0.11</v>
          </cell>
          <cell r="Y1152">
            <v>371.45826990000006</v>
          </cell>
        </row>
        <row r="1153">
          <cell r="A1153" t="str">
            <v>96908-000720A000</v>
          </cell>
          <cell r="B1153" t="str">
            <v>FG,GSUBUSW-Pro-48-POE_NA,GD59136 Group</v>
          </cell>
          <cell r="C1153" t="str">
            <v>429A</v>
          </cell>
          <cell r="D1153" t="str">
            <v>N10</v>
          </cell>
          <cell r="E1153" t="str">
            <v/>
          </cell>
          <cell r="F1153" t="str">
            <v>ZGFT</v>
          </cell>
          <cell r="G1153" t="str">
            <v>OCS  96908</v>
          </cell>
          <cell r="H1153">
            <v>0</v>
          </cell>
          <cell r="I1153">
            <v>1000</v>
          </cell>
          <cell r="J1153">
            <v>0</v>
          </cell>
          <cell r="K1153">
            <v>334161.84999999998</v>
          </cell>
          <cell r="L1153">
            <v>334611.09000000003</v>
          </cell>
          <cell r="M1153">
            <v>0</v>
          </cell>
          <cell r="N1153">
            <v>0</v>
          </cell>
          <cell r="O1153">
            <v>0</v>
          </cell>
          <cell r="P1153" t="str">
            <v/>
          </cell>
          <cell r="Q1153" t="str">
            <v>96908</v>
          </cell>
          <cell r="R1153" t="str">
            <v/>
          </cell>
          <cell r="S1153" t="str">
            <v/>
          </cell>
          <cell r="T1153" t="str">
            <v/>
          </cell>
          <cell r="U1153" t="str">
            <v>7920</v>
          </cell>
          <cell r="V1153" t="str">
            <v>ZGFT</v>
          </cell>
          <cell r="W1153">
            <v>45748</v>
          </cell>
          <cell r="X1153">
            <v>0.11</v>
          </cell>
          <cell r="Y1153">
            <v>371.41830990000011</v>
          </cell>
        </row>
        <row r="1154">
          <cell r="A1154" t="str">
            <v>96908-000720A000</v>
          </cell>
          <cell r="B1154" t="str">
            <v>FG,GSUBUSW-Pro-48-POE_NA,GD59136 Group</v>
          </cell>
          <cell r="C1154" t="str">
            <v>429B</v>
          </cell>
          <cell r="D1154" t="str">
            <v>N10</v>
          </cell>
          <cell r="E1154" t="str">
            <v/>
          </cell>
          <cell r="F1154" t="str">
            <v>ZGFT</v>
          </cell>
          <cell r="G1154" t="str">
            <v>OCS  96908</v>
          </cell>
          <cell r="H1154">
            <v>0</v>
          </cell>
          <cell r="I1154">
            <v>1000</v>
          </cell>
          <cell r="J1154">
            <v>0</v>
          </cell>
          <cell r="K1154">
            <v>330502.92</v>
          </cell>
          <cell r="L1154">
            <v>331270.21000000002</v>
          </cell>
          <cell r="M1154">
            <v>0</v>
          </cell>
          <cell r="N1154">
            <v>0</v>
          </cell>
          <cell r="O1154">
            <v>0</v>
          </cell>
          <cell r="P1154" t="str">
            <v/>
          </cell>
          <cell r="Q1154" t="str">
            <v>96908</v>
          </cell>
          <cell r="R1154" t="str">
            <v/>
          </cell>
          <cell r="S1154" t="str">
            <v/>
          </cell>
          <cell r="T1154" t="str">
            <v/>
          </cell>
          <cell r="U1154" t="str">
            <v>7920</v>
          </cell>
          <cell r="V1154" t="str">
            <v>ZGFT</v>
          </cell>
          <cell r="W1154">
            <v>45748</v>
          </cell>
          <cell r="X1154">
            <v>0.11</v>
          </cell>
          <cell r="Y1154">
            <v>367.70993310000006</v>
          </cell>
        </row>
        <row r="1155">
          <cell r="A1155" t="str">
            <v>96908-000730A000</v>
          </cell>
          <cell r="B1155" t="str">
            <v>FG,GSUBUSW-Pro-48-POE_NA,GD59136 Group</v>
          </cell>
          <cell r="C1155" t="str">
            <v>429A</v>
          </cell>
          <cell r="D1155" t="str">
            <v>N10</v>
          </cell>
          <cell r="E1155" t="str">
            <v/>
          </cell>
          <cell r="F1155" t="str">
            <v>ZGFT</v>
          </cell>
          <cell r="G1155" t="str">
            <v>OCS  96908</v>
          </cell>
          <cell r="H1155">
            <v>0</v>
          </cell>
          <cell r="I1155">
            <v>1000</v>
          </cell>
          <cell r="J1155">
            <v>0</v>
          </cell>
          <cell r="K1155">
            <v>332980.75</v>
          </cell>
          <cell r="L1155">
            <v>333429.99</v>
          </cell>
          <cell r="M1155">
            <v>0</v>
          </cell>
          <cell r="N1155">
            <v>0</v>
          </cell>
          <cell r="O1155">
            <v>0</v>
          </cell>
          <cell r="P1155" t="str">
            <v/>
          </cell>
          <cell r="Q1155" t="str">
            <v>96908</v>
          </cell>
          <cell r="R1155" t="str">
            <v/>
          </cell>
          <cell r="S1155" t="str">
            <v/>
          </cell>
          <cell r="T1155" t="str">
            <v/>
          </cell>
          <cell r="U1155" t="str">
            <v>7920</v>
          </cell>
          <cell r="V1155" t="str">
            <v>ZGFT</v>
          </cell>
          <cell r="W1155">
            <v>45748</v>
          </cell>
          <cell r="X1155">
            <v>0.11</v>
          </cell>
          <cell r="Y1155">
            <v>370.10728890000001</v>
          </cell>
        </row>
        <row r="1156">
          <cell r="A1156" t="str">
            <v>96908-000730A000</v>
          </cell>
          <cell r="B1156" t="str">
            <v>FG,GSUBUSW-Pro-48-POE_NA,GD59136 Group</v>
          </cell>
          <cell r="C1156" t="str">
            <v>429B</v>
          </cell>
          <cell r="D1156" t="str">
            <v>N10</v>
          </cell>
          <cell r="E1156" t="str">
            <v/>
          </cell>
          <cell r="F1156" t="str">
            <v>ZGFT</v>
          </cell>
          <cell r="G1156" t="str">
            <v>OCS  96908</v>
          </cell>
          <cell r="H1156">
            <v>0</v>
          </cell>
          <cell r="I1156">
            <v>1000</v>
          </cell>
          <cell r="J1156">
            <v>0</v>
          </cell>
          <cell r="K1156">
            <v>329291.82</v>
          </cell>
          <cell r="L1156">
            <v>330059.11</v>
          </cell>
          <cell r="M1156">
            <v>0</v>
          </cell>
          <cell r="N1156">
            <v>0</v>
          </cell>
          <cell r="O1156">
            <v>0</v>
          </cell>
          <cell r="P1156" t="str">
            <v/>
          </cell>
          <cell r="Q1156" t="str">
            <v>96908</v>
          </cell>
          <cell r="R1156" t="str">
            <v/>
          </cell>
          <cell r="S1156" t="str">
            <v/>
          </cell>
          <cell r="T1156" t="str">
            <v/>
          </cell>
          <cell r="U1156" t="str">
            <v>7920</v>
          </cell>
          <cell r="V1156" t="str">
            <v>ZGFT</v>
          </cell>
          <cell r="W1156">
            <v>45748</v>
          </cell>
          <cell r="X1156">
            <v>0.11</v>
          </cell>
          <cell r="Y1156">
            <v>366.36561210000002</v>
          </cell>
        </row>
        <row r="1157">
          <cell r="A1157" t="str">
            <v>96908-000740A000</v>
          </cell>
          <cell r="B1157" t="str">
            <v>FG,GSUBUISP-P-Pro_NA,Packing ASSY FCC</v>
          </cell>
          <cell r="C1157" t="str">
            <v>429A</v>
          </cell>
          <cell r="D1157" t="str">
            <v>N10</v>
          </cell>
          <cell r="E1157" t="str">
            <v/>
          </cell>
          <cell r="F1157" t="str">
            <v>ZGFT</v>
          </cell>
          <cell r="G1157" t="str">
            <v>OCS  96908</v>
          </cell>
          <cell r="H1157">
            <v>0</v>
          </cell>
          <cell r="I1157">
            <v>1000</v>
          </cell>
          <cell r="J1157">
            <v>0</v>
          </cell>
          <cell r="K1157">
            <v>220836.91</v>
          </cell>
          <cell r="L1157">
            <v>223512.57</v>
          </cell>
          <cell r="M1157">
            <v>0</v>
          </cell>
          <cell r="N1157">
            <v>0</v>
          </cell>
          <cell r="O1157">
            <v>0</v>
          </cell>
          <cell r="P1157" t="str">
            <v/>
          </cell>
          <cell r="Q1157" t="str">
            <v>96908</v>
          </cell>
          <cell r="R1157" t="str">
            <v/>
          </cell>
          <cell r="S1157" t="str">
            <v/>
          </cell>
          <cell r="T1157" t="str">
            <v/>
          </cell>
          <cell r="U1157" t="str">
            <v>7920</v>
          </cell>
          <cell r="V1157" t="str">
            <v>ZGFT</v>
          </cell>
          <cell r="W1157">
            <v>45748</v>
          </cell>
          <cell r="X1157">
            <v>0.11</v>
          </cell>
          <cell r="Y1157">
            <v>248.09895270000004</v>
          </cell>
        </row>
        <row r="1158">
          <cell r="A1158" t="str">
            <v>96908-000740A000</v>
          </cell>
          <cell r="B1158" t="str">
            <v>FG,GSUBUISP-P-Pro_NA,Packing ASSY FCC</v>
          </cell>
          <cell r="C1158" t="str">
            <v>429B</v>
          </cell>
          <cell r="D1158" t="str">
            <v>N10</v>
          </cell>
          <cell r="E1158" t="str">
            <v/>
          </cell>
          <cell r="F1158" t="str">
            <v>ZGFT</v>
          </cell>
          <cell r="G1158" t="str">
            <v>OCS  96908</v>
          </cell>
          <cell r="H1158">
            <v>0</v>
          </cell>
          <cell r="I1158">
            <v>1000</v>
          </cell>
          <cell r="J1158">
            <v>0</v>
          </cell>
          <cell r="K1158">
            <v>221139.36</v>
          </cell>
          <cell r="L1158">
            <v>223839.94</v>
          </cell>
          <cell r="M1158">
            <v>0</v>
          </cell>
          <cell r="N1158">
            <v>0</v>
          </cell>
          <cell r="O1158">
            <v>0</v>
          </cell>
          <cell r="P1158" t="str">
            <v/>
          </cell>
          <cell r="Q1158" t="str">
            <v>96908</v>
          </cell>
          <cell r="R1158" t="str">
            <v/>
          </cell>
          <cell r="S1158" t="str">
            <v/>
          </cell>
          <cell r="T1158" t="str">
            <v/>
          </cell>
          <cell r="U1158" t="str">
            <v>7920</v>
          </cell>
          <cell r="V1158" t="str">
            <v>ZGFT</v>
          </cell>
          <cell r="W1158">
            <v>45748</v>
          </cell>
          <cell r="X1158">
            <v>0.11</v>
          </cell>
          <cell r="Y1158">
            <v>248.46233340000003</v>
          </cell>
        </row>
        <row r="1159">
          <cell r="A1159" t="str">
            <v>96908-000750A000</v>
          </cell>
          <cell r="B1159" t="str">
            <v>FG,GSUBUISP-P-Pro_NA,Packing ASSY EU</v>
          </cell>
          <cell r="C1159" t="str">
            <v>429A</v>
          </cell>
          <cell r="D1159" t="str">
            <v>N10</v>
          </cell>
          <cell r="E1159" t="str">
            <v/>
          </cell>
          <cell r="F1159" t="str">
            <v>ZGFT</v>
          </cell>
          <cell r="G1159" t="str">
            <v>OCS  96908</v>
          </cell>
          <cell r="H1159">
            <v>0</v>
          </cell>
          <cell r="I1159">
            <v>1000</v>
          </cell>
          <cell r="J1159">
            <v>0</v>
          </cell>
          <cell r="K1159">
            <v>220836.91</v>
          </cell>
          <cell r="L1159">
            <v>223512.57</v>
          </cell>
          <cell r="M1159">
            <v>0</v>
          </cell>
          <cell r="N1159">
            <v>0</v>
          </cell>
          <cell r="O1159">
            <v>0</v>
          </cell>
          <cell r="P1159" t="str">
            <v/>
          </cell>
          <cell r="Q1159" t="str">
            <v>96908</v>
          </cell>
          <cell r="R1159" t="str">
            <v/>
          </cell>
          <cell r="S1159" t="str">
            <v/>
          </cell>
          <cell r="T1159" t="str">
            <v/>
          </cell>
          <cell r="U1159" t="str">
            <v>7920</v>
          </cell>
          <cell r="V1159" t="str">
            <v>ZGFT</v>
          </cell>
          <cell r="W1159">
            <v>45748</v>
          </cell>
          <cell r="X1159">
            <v>0.11</v>
          </cell>
          <cell r="Y1159">
            <v>248.09895270000004</v>
          </cell>
        </row>
        <row r="1160">
          <cell r="A1160" t="str">
            <v>96908-000760A000</v>
          </cell>
          <cell r="B1160" t="str">
            <v>FG,GSUBUSP-RPS-Pro_NA,Packing ASSY (USP</v>
          </cell>
          <cell r="C1160" t="str">
            <v>429A</v>
          </cell>
          <cell r="D1160" t="str">
            <v>N10</v>
          </cell>
          <cell r="E1160" t="str">
            <v/>
          </cell>
          <cell r="F1160" t="str">
            <v>ZGFT</v>
          </cell>
          <cell r="G1160" t="str">
            <v>OCS  96908</v>
          </cell>
          <cell r="H1160">
            <v>0</v>
          </cell>
          <cell r="I1160">
            <v>1000</v>
          </cell>
          <cell r="J1160">
            <v>0</v>
          </cell>
          <cell r="K1160">
            <v>491799.93</v>
          </cell>
          <cell r="L1160">
            <v>491706.27</v>
          </cell>
          <cell r="M1160">
            <v>0</v>
          </cell>
          <cell r="N1160">
            <v>0</v>
          </cell>
          <cell r="O1160">
            <v>0</v>
          </cell>
          <cell r="P1160" t="str">
            <v/>
          </cell>
          <cell r="Q1160" t="str">
            <v>96908</v>
          </cell>
          <cell r="R1160" t="str">
            <v/>
          </cell>
          <cell r="S1160" t="str">
            <v/>
          </cell>
          <cell r="T1160" t="str">
            <v/>
          </cell>
          <cell r="U1160" t="str">
            <v>7920</v>
          </cell>
          <cell r="V1160" t="str">
            <v>ZGFT</v>
          </cell>
          <cell r="W1160">
            <v>45748</v>
          </cell>
          <cell r="X1160">
            <v>0.11</v>
          </cell>
          <cell r="Y1160">
            <v>545.79395970000007</v>
          </cell>
        </row>
        <row r="1161">
          <cell r="A1161" t="str">
            <v>96908-000760A000</v>
          </cell>
          <cell r="B1161" t="str">
            <v>FG,GSUBUSP-RPS-Pro_NA,Packing ASSY (USP</v>
          </cell>
          <cell r="C1161" t="str">
            <v>429B</v>
          </cell>
          <cell r="D1161" t="str">
            <v>N10</v>
          </cell>
          <cell r="E1161" t="str">
            <v/>
          </cell>
          <cell r="F1161" t="str">
            <v>ZGFT</v>
          </cell>
          <cell r="G1161" t="str">
            <v>OCS  96908</v>
          </cell>
          <cell r="H1161">
            <v>0</v>
          </cell>
          <cell r="I1161">
            <v>1000</v>
          </cell>
          <cell r="J1161">
            <v>0</v>
          </cell>
          <cell r="K1161">
            <v>493216.72</v>
          </cell>
          <cell r="L1161">
            <v>493973.25</v>
          </cell>
          <cell r="M1161">
            <v>0</v>
          </cell>
          <cell r="N1161">
            <v>0</v>
          </cell>
          <cell r="O1161">
            <v>0</v>
          </cell>
          <cell r="P1161" t="str">
            <v/>
          </cell>
          <cell r="Q1161" t="str">
            <v>96908</v>
          </cell>
          <cell r="R1161" t="str">
            <v/>
          </cell>
          <cell r="S1161" t="str">
            <v/>
          </cell>
          <cell r="T1161" t="str">
            <v/>
          </cell>
          <cell r="U1161" t="str">
            <v>7920</v>
          </cell>
          <cell r="V1161" t="str">
            <v>ZGFT</v>
          </cell>
          <cell r="W1161">
            <v>45748</v>
          </cell>
          <cell r="X1161">
            <v>0.11</v>
          </cell>
          <cell r="Y1161">
            <v>548.31030750000002</v>
          </cell>
        </row>
        <row r="1162">
          <cell r="A1162" t="str">
            <v>96908-000770A000</v>
          </cell>
          <cell r="B1162" t="str">
            <v>FG,FSUBUSP-RPS_NA,(USP-RPS) 16MB for</v>
          </cell>
          <cell r="C1162" t="str">
            <v>429A</v>
          </cell>
          <cell r="D1162" t="str">
            <v>N10</v>
          </cell>
          <cell r="E1162" t="str">
            <v/>
          </cell>
          <cell r="F1162" t="str">
            <v>ZGFT</v>
          </cell>
          <cell r="G1162" t="str">
            <v>OCS  96908</v>
          </cell>
          <cell r="H1162">
            <v>0</v>
          </cell>
          <cell r="I1162">
            <v>1000</v>
          </cell>
          <cell r="J1162">
            <v>269440</v>
          </cell>
          <cell r="K1162">
            <v>253072.58</v>
          </cell>
          <cell r="L1162">
            <v>247464.67</v>
          </cell>
          <cell r="M1162">
            <v>0</v>
          </cell>
          <cell r="N1162">
            <v>247.46</v>
          </cell>
          <cell r="O1162">
            <v>1</v>
          </cell>
          <cell r="P1162" t="str">
            <v/>
          </cell>
          <cell r="Q1162" t="str">
            <v>96908</v>
          </cell>
          <cell r="R1162" t="str">
            <v/>
          </cell>
          <cell r="S1162" t="str">
            <v/>
          </cell>
          <cell r="T1162" t="str">
            <v/>
          </cell>
          <cell r="U1162" t="str">
            <v>7920</v>
          </cell>
          <cell r="V1162" t="str">
            <v>ZGFT</v>
          </cell>
          <cell r="W1162">
            <v>45748</v>
          </cell>
          <cell r="X1162">
            <v>0.11</v>
          </cell>
          <cell r="Y1162">
            <v>274.68578370000006</v>
          </cell>
        </row>
        <row r="1163">
          <cell r="A1163" t="str">
            <v>96908-000770A000</v>
          </cell>
          <cell r="B1163" t="str">
            <v>FG,FSUBUSP-RPS_NA,(USP-RPS) 16MB for</v>
          </cell>
          <cell r="C1163" t="str">
            <v>429B</v>
          </cell>
          <cell r="D1163" t="str">
            <v>N10</v>
          </cell>
          <cell r="E1163" t="str">
            <v/>
          </cell>
          <cell r="F1163" t="str">
            <v>ZGFT</v>
          </cell>
          <cell r="G1163" t="str">
            <v>OCS  96908</v>
          </cell>
          <cell r="H1163">
            <v>0</v>
          </cell>
          <cell r="I1163">
            <v>1000</v>
          </cell>
          <cell r="J1163">
            <v>279720.39</v>
          </cell>
          <cell r="K1163">
            <v>230924.44</v>
          </cell>
          <cell r="L1163">
            <v>232476.71</v>
          </cell>
          <cell r="M1163">
            <v>0</v>
          </cell>
          <cell r="N1163">
            <v>0</v>
          </cell>
          <cell r="O1163">
            <v>0</v>
          </cell>
          <cell r="P1163" t="str">
            <v/>
          </cell>
          <cell r="Q1163" t="str">
            <v>96908</v>
          </cell>
          <cell r="R1163" t="str">
            <v/>
          </cell>
          <cell r="S1163" t="str">
            <v/>
          </cell>
          <cell r="T1163" t="str">
            <v/>
          </cell>
          <cell r="U1163" t="str">
            <v>7920</v>
          </cell>
          <cell r="V1163" t="str">
            <v>ZGFT</v>
          </cell>
          <cell r="W1163">
            <v>45748</v>
          </cell>
          <cell r="X1163">
            <v>0.11</v>
          </cell>
          <cell r="Y1163">
            <v>258.04914810000002</v>
          </cell>
        </row>
        <row r="1164">
          <cell r="A1164" t="str">
            <v>96908-000780A000</v>
          </cell>
          <cell r="B1164" t="str">
            <v>FG,GSUBUISP-FIBER-XG_NA,Packing ASSY FCC</v>
          </cell>
          <cell r="C1164" t="str">
            <v>429A</v>
          </cell>
          <cell r="D1164" t="str">
            <v>N10</v>
          </cell>
          <cell r="E1164" t="str">
            <v/>
          </cell>
          <cell r="F1164" t="str">
            <v>ZGFT</v>
          </cell>
          <cell r="G1164" t="str">
            <v>OCS  96908</v>
          </cell>
          <cell r="H1164">
            <v>0</v>
          </cell>
          <cell r="I1164">
            <v>1000</v>
          </cell>
          <cell r="J1164">
            <v>52170.61</v>
          </cell>
          <cell r="K1164">
            <v>52041.08</v>
          </cell>
          <cell r="L1164">
            <v>59927.39</v>
          </cell>
          <cell r="M1164">
            <v>0</v>
          </cell>
          <cell r="N1164">
            <v>0</v>
          </cell>
          <cell r="O1164">
            <v>0</v>
          </cell>
          <cell r="P1164" t="str">
            <v/>
          </cell>
          <cell r="Q1164" t="str">
            <v>96908</v>
          </cell>
          <cell r="R1164" t="str">
            <v/>
          </cell>
          <cell r="S1164" t="str">
            <v/>
          </cell>
          <cell r="T1164" t="str">
            <v/>
          </cell>
          <cell r="U1164" t="str">
            <v>7920</v>
          </cell>
          <cell r="V1164" t="str">
            <v>ZGFT</v>
          </cell>
          <cell r="W1164">
            <v>45748</v>
          </cell>
          <cell r="X1164">
            <v>0.11</v>
          </cell>
          <cell r="Y1164">
            <v>66.519402900000003</v>
          </cell>
        </row>
        <row r="1165">
          <cell r="A1165" t="str">
            <v>96908-000780A000</v>
          </cell>
          <cell r="B1165" t="str">
            <v>FG,GSUBUISP-FIBER-XG_NA,Packing ASSY FCC</v>
          </cell>
          <cell r="C1165" t="str">
            <v>429B</v>
          </cell>
          <cell r="D1165" t="str">
            <v>N10</v>
          </cell>
          <cell r="E1165" t="str">
            <v/>
          </cell>
          <cell r="F1165" t="str">
            <v>ZGFT</v>
          </cell>
          <cell r="G1165" t="str">
            <v>OCS  96908</v>
          </cell>
          <cell r="H1165">
            <v>0</v>
          </cell>
          <cell r="I1165">
            <v>1000</v>
          </cell>
          <cell r="J1165">
            <v>53840</v>
          </cell>
          <cell r="K1165">
            <v>52076.23</v>
          </cell>
          <cell r="L1165">
            <v>54284.95</v>
          </cell>
          <cell r="M1165">
            <v>0</v>
          </cell>
          <cell r="N1165">
            <v>0</v>
          </cell>
          <cell r="O1165">
            <v>0</v>
          </cell>
          <cell r="P1165" t="str">
            <v/>
          </cell>
          <cell r="Q1165" t="str">
            <v>96908</v>
          </cell>
          <cell r="R1165" t="str">
            <v/>
          </cell>
          <cell r="S1165" t="str">
            <v/>
          </cell>
          <cell r="T1165" t="str">
            <v/>
          </cell>
          <cell r="U1165" t="str">
            <v>7920</v>
          </cell>
          <cell r="V1165" t="str">
            <v>ZGFT</v>
          </cell>
          <cell r="W1165">
            <v>45748</v>
          </cell>
          <cell r="X1165">
            <v>0.11</v>
          </cell>
          <cell r="Y1165">
            <v>60.256294500000003</v>
          </cell>
        </row>
        <row r="1166">
          <cell r="A1166" t="str">
            <v>96908-000800A000</v>
          </cell>
          <cell r="B1166" t="str">
            <v>FG,GSUBUISP-FIBER-OLT-XGS_NA,Packing</v>
          </cell>
          <cell r="C1166" t="str">
            <v>429A</v>
          </cell>
          <cell r="D1166" t="str">
            <v>N10</v>
          </cell>
          <cell r="E1166" t="str">
            <v/>
          </cell>
          <cell r="F1166" t="str">
            <v>ZGFT</v>
          </cell>
          <cell r="G1166" t="str">
            <v>OCS  96908</v>
          </cell>
          <cell r="H1166">
            <v>0</v>
          </cell>
          <cell r="I1166">
            <v>1000</v>
          </cell>
          <cell r="J1166">
            <v>0</v>
          </cell>
          <cell r="K1166">
            <v>1109563.74</v>
          </cell>
          <cell r="L1166">
            <v>1110299.46</v>
          </cell>
          <cell r="M1166">
            <v>0</v>
          </cell>
          <cell r="N1166">
            <v>0</v>
          </cell>
          <cell r="O1166">
            <v>0</v>
          </cell>
          <cell r="P1166" t="str">
            <v/>
          </cell>
          <cell r="Q1166" t="str">
            <v>96908</v>
          </cell>
          <cell r="R1166" t="str">
            <v/>
          </cell>
          <cell r="S1166" t="str">
            <v/>
          </cell>
          <cell r="T1166" t="str">
            <v/>
          </cell>
          <cell r="U1166" t="str">
            <v>7920</v>
          </cell>
          <cell r="V1166" t="str">
            <v>ZGFT</v>
          </cell>
          <cell r="W1166">
            <v>45748</v>
          </cell>
          <cell r="X1166">
            <v>0.11</v>
          </cell>
          <cell r="Y1166">
            <v>1232.4324006000002</v>
          </cell>
        </row>
        <row r="1167">
          <cell r="A1167" t="str">
            <v>96908-000800A000</v>
          </cell>
          <cell r="B1167" t="str">
            <v>FG,GSUBUISP-FIBER-OLT-XGS_NA,Packing</v>
          </cell>
          <cell r="C1167" t="str">
            <v>429B</v>
          </cell>
          <cell r="D1167" t="str">
            <v>N10</v>
          </cell>
          <cell r="E1167" t="str">
            <v/>
          </cell>
          <cell r="F1167" t="str">
            <v>ZGFT</v>
          </cell>
          <cell r="G1167" t="str">
            <v>OCS  96908</v>
          </cell>
          <cell r="H1167">
            <v>0</v>
          </cell>
          <cell r="I1167">
            <v>1000</v>
          </cell>
          <cell r="J1167">
            <v>0</v>
          </cell>
          <cell r="K1167">
            <v>1110817.4099999999</v>
          </cell>
          <cell r="L1167">
            <v>1112516.1499999999</v>
          </cell>
          <cell r="M1167">
            <v>0</v>
          </cell>
          <cell r="N1167">
            <v>0</v>
          </cell>
          <cell r="O1167">
            <v>0</v>
          </cell>
          <cell r="P1167" t="str">
            <v/>
          </cell>
          <cell r="Q1167" t="str">
            <v>96908</v>
          </cell>
          <cell r="R1167" t="str">
            <v/>
          </cell>
          <cell r="S1167" t="str">
            <v/>
          </cell>
          <cell r="T1167" t="str">
            <v/>
          </cell>
          <cell r="U1167" t="str">
            <v>7920</v>
          </cell>
          <cell r="V1167" t="str">
            <v>ZGFT</v>
          </cell>
          <cell r="W1167">
            <v>45748</v>
          </cell>
          <cell r="X1167">
            <v>0.11</v>
          </cell>
          <cell r="Y1167">
            <v>1234.8929264999999</v>
          </cell>
        </row>
        <row r="1168">
          <cell r="A1168" t="str">
            <v>96908-000810A000</v>
          </cell>
          <cell r="B1168" t="str">
            <v>FG,GSUBUISP-FIBER-OLT-XGS_NA,Packing</v>
          </cell>
          <cell r="C1168" t="str">
            <v>429A</v>
          </cell>
          <cell r="D1168" t="str">
            <v>N10</v>
          </cell>
          <cell r="E1168" t="str">
            <v/>
          </cell>
          <cell r="F1168" t="str">
            <v>ZGFT</v>
          </cell>
          <cell r="G1168" t="str">
            <v>OCS  96908</v>
          </cell>
          <cell r="H1168">
            <v>0</v>
          </cell>
          <cell r="I1168">
            <v>1000</v>
          </cell>
          <cell r="J1168">
            <v>0</v>
          </cell>
          <cell r="K1168">
            <v>1109518.54</v>
          </cell>
          <cell r="L1168">
            <v>1110254.26</v>
          </cell>
          <cell r="M1168">
            <v>0</v>
          </cell>
          <cell r="N1168">
            <v>0</v>
          </cell>
          <cell r="O1168">
            <v>0</v>
          </cell>
          <cell r="P1168" t="str">
            <v/>
          </cell>
          <cell r="Q1168" t="str">
            <v>96908</v>
          </cell>
          <cell r="R1168" t="str">
            <v/>
          </cell>
          <cell r="S1168" t="str">
            <v/>
          </cell>
          <cell r="T1168" t="str">
            <v/>
          </cell>
          <cell r="U1168" t="str">
            <v>7920</v>
          </cell>
          <cell r="V1168" t="str">
            <v>ZGFT</v>
          </cell>
          <cell r="W1168">
            <v>45748</v>
          </cell>
          <cell r="X1168">
            <v>0.11</v>
          </cell>
          <cell r="Y1168">
            <v>1232.3822286</v>
          </cell>
        </row>
        <row r="1169">
          <cell r="A1169" t="str">
            <v>96908-000810A000</v>
          </cell>
          <cell r="B1169" t="str">
            <v>FG,GSUBUISP-FIBER-OLT-XGS_NA,Packing</v>
          </cell>
          <cell r="C1169" t="str">
            <v>429B</v>
          </cell>
          <cell r="D1169" t="str">
            <v>N10</v>
          </cell>
          <cell r="E1169" t="str">
            <v/>
          </cell>
          <cell r="F1169" t="str">
            <v>ZGFT</v>
          </cell>
          <cell r="G1169" t="str">
            <v>OCS  96908</v>
          </cell>
          <cell r="H1169">
            <v>0</v>
          </cell>
          <cell r="I1169">
            <v>1000</v>
          </cell>
          <cell r="J1169">
            <v>0</v>
          </cell>
          <cell r="K1169">
            <v>1110773.5900000001</v>
          </cell>
          <cell r="L1169">
            <v>1112472.33</v>
          </cell>
          <cell r="M1169">
            <v>0</v>
          </cell>
          <cell r="N1169">
            <v>0</v>
          </cell>
          <cell r="O1169">
            <v>0</v>
          </cell>
          <cell r="P1169" t="str">
            <v/>
          </cell>
          <cell r="Q1169" t="str">
            <v>96908</v>
          </cell>
          <cell r="R1169" t="str">
            <v/>
          </cell>
          <cell r="S1169" t="str">
            <v/>
          </cell>
          <cell r="T1169" t="str">
            <v/>
          </cell>
          <cell r="U1169" t="str">
            <v>7920</v>
          </cell>
          <cell r="V1169" t="str">
            <v>ZGFT</v>
          </cell>
          <cell r="W1169">
            <v>45748</v>
          </cell>
          <cell r="X1169">
            <v>0.11</v>
          </cell>
          <cell r="Y1169">
            <v>1234.8442863000002</v>
          </cell>
        </row>
        <row r="1170">
          <cell r="A1170" t="str">
            <v>96908-000820A000</v>
          </cell>
          <cell r="B1170" t="str">
            <v>FG,GSUBUISP-FIBER-XGS_NA,Packing ASSY</v>
          </cell>
          <cell r="C1170" t="str">
            <v>429A</v>
          </cell>
          <cell r="D1170" t="str">
            <v>N10</v>
          </cell>
          <cell r="E1170" t="str">
            <v/>
          </cell>
          <cell r="F1170" t="str">
            <v>ZGFT</v>
          </cell>
          <cell r="G1170" t="str">
            <v>OCS  96908</v>
          </cell>
          <cell r="H1170">
            <v>0</v>
          </cell>
          <cell r="I1170">
            <v>1000</v>
          </cell>
          <cell r="J1170">
            <v>0</v>
          </cell>
          <cell r="K1170">
            <v>67396.320000000007</v>
          </cell>
          <cell r="L1170">
            <v>71483.350000000006</v>
          </cell>
          <cell r="M1170">
            <v>0</v>
          </cell>
          <cell r="N1170">
            <v>0</v>
          </cell>
          <cell r="O1170">
            <v>0</v>
          </cell>
          <cell r="P1170" t="str">
            <v/>
          </cell>
          <cell r="Q1170" t="str">
            <v>96908</v>
          </cell>
          <cell r="R1170" t="str">
            <v/>
          </cell>
          <cell r="S1170" t="str">
            <v/>
          </cell>
          <cell r="T1170" t="str">
            <v/>
          </cell>
          <cell r="U1170" t="str">
            <v>7920</v>
          </cell>
          <cell r="V1170" t="str">
            <v>ZGFT</v>
          </cell>
          <cell r="W1170">
            <v>45748</v>
          </cell>
          <cell r="X1170">
            <v>0.11</v>
          </cell>
          <cell r="Y1170">
            <v>79.346518500000002</v>
          </cell>
        </row>
        <row r="1171">
          <cell r="A1171" t="str">
            <v>96908-000820A000</v>
          </cell>
          <cell r="B1171" t="str">
            <v>FG,GSUBUISP-FIBER-XGS_NA,Packing ASSY</v>
          </cell>
          <cell r="C1171" t="str">
            <v>429B</v>
          </cell>
          <cell r="D1171" t="str">
            <v>N10</v>
          </cell>
          <cell r="E1171" t="str">
            <v/>
          </cell>
          <cell r="F1171" t="str">
            <v>ZGFT</v>
          </cell>
          <cell r="G1171" t="str">
            <v>OCS  96908</v>
          </cell>
          <cell r="H1171">
            <v>0</v>
          </cell>
          <cell r="I1171">
            <v>1000</v>
          </cell>
          <cell r="J1171">
            <v>0</v>
          </cell>
          <cell r="K1171">
            <v>67222.73</v>
          </cell>
          <cell r="L1171">
            <v>71546.83</v>
          </cell>
          <cell r="M1171">
            <v>0</v>
          </cell>
          <cell r="N1171">
            <v>0</v>
          </cell>
          <cell r="O1171">
            <v>0</v>
          </cell>
          <cell r="P1171" t="str">
            <v/>
          </cell>
          <cell r="Q1171" t="str">
            <v>96908</v>
          </cell>
          <cell r="R1171" t="str">
            <v/>
          </cell>
          <cell r="S1171" t="str">
            <v/>
          </cell>
          <cell r="T1171" t="str">
            <v/>
          </cell>
          <cell r="U1171" t="str">
            <v>7920</v>
          </cell>
          <cell r="V1171" t="str">
            <v>ZGFT</v>
          </cell>
          <cell r="W1171">
            <v>45748</v>
          </cell>
          <cell r="X1171">
            <v>0.11</v>
          </cell>
          <cell r="Y1171">
            <v>79.416981300000003</v>
          </cell>
        </row>
        <row r="1172">
          <cell r="A1172" t="str">
            <v>96908-000840A000</v>
          </cell>
          <cell r="B1172" t="str">
            <v>FG,GSUBUSW-Aggregation_NA,Packing ASSY</v>
          </cell>
          <cell r="C1172" t="str">
            <v>429A</v>
          </cell>
          <cell r="D1172" t="str">
            <v>N10</v>
          </cell>
          <cell r="E1172" t="str">
            <v/>
          </cell>
          <cell r="F1172" t="str">
            <v>ZGFT</v>
          </cell>
          <cell r="G1172" t="str">
            <v>OCS  96908</v>
          </cell>
          <cell r="H1172">
            <v>0</v>
          </cell>
          <cell r="I1172">
            <v>1000</v>
          </cell>
          <cell r="J1172">
            <v>102060</v>
          </cell>
          <cell r="K1172">
            <v>80308.69</v>
          </cell>
          <cell r="L1172">
            <v>79147.94</v>
          </cell>
          <cell r="M1172">
            <v>0</v>
          </cell>
          <cell r="N1172">
            <v>79.150000000000006</v>
          </cell>
          <cell r="O1172">
            <v>1</v>
          </cell>
          <cell r="P1172" t="str">
            <v/>
          </cell>
          <cell r="Q1172" t="str">
            <v>96908</v>
          </cell>
          <cell r="R1172" t="str">
            <v/>
          </cell>
          <cell r="S1172" t="str">
            <v/>
          </cell>
          <cell r="T1172" t="str">
            <v/>
          </cell>
          <cell r="U1172" t="str">
            <v>7920</v>
          </cell>
          <cell r="V1172" t="str">
            <v>ZGFT</v>
          </cell>
          <cell r="W1172">
            <v>45748</v>
          </cell>
          <cell r="X1172">
            <v>0.11</v>
          </cell>
          <cell r="Y1172">
            <v>87.85421340000002</v>
          </cell>
        </row>
        <row r="1173">
          <cell r="A1173" t="str">
            <v>96908-000840A000</v>
          </cell>
          <cell r="B1173" t="str">
            <v>FG,GSUBUSW-Aggregation_NA,Packing ASSY</v>
          </cell>
          <cell r="C1173" t="str">
            <v>429B</v>
          </cell>
          <cell r="D1173" t="str">
            <v>N10</v>
          </cell>
          <cell r="E1173" t="str">
            <v/>
          </cell>
          <cell r="F1173" t="str">
            <v>ZGFT</v>
          </cell>
          <cell r="G1173" t="str">
            <v>OCS  96908</v>
          </cell>
          <cell r="H1173">
            <v>0</v>
          </cell>
          <cell r="I1173">
            <v>1000</v>
          </cell>
          <cell r="J1173">
            <v>82058.899999999994</v>
          </cell>
          <cell r="K1173">
            <v>79529.289999999994</v>
          </cell>
          <cell r="L1173">
            <v>80353.259999999995</v>
          </cell>
          <cell r="M1173">
            <v>0</v>
          </cell>
          <cell r="N1173">
            <v>0</v>
          </cell>
          <cell r="O1173">
            <v>0</v>
          </cell>
          <cell r="P1173" t="str">
            <v/>
          </cell>
          <cell r="Q1173" t="str">
            <v>96908</v>
          </cell>
          <cell r="R1173" t="str">
            <v/>
          </cell>
          <cell r="S1173" t="str">
            <v/>
          </cell>
          <cell r="T1173" t="str">
            <v/>
          </cell>
          <cell r="U1173" t="str">
            <v>7920</v>
          </cell>
          <cell r="V1173" t="str">
            <v>ZGFT</v>
          </cell>
          <cell r="W1173">
            <v>45748</v>
          </cell>
          <cell r="X1173">
            <v>0.11</v>
          </cell>
          <cell r="Y1173">
            <v>89.192118600000001</v>
          </cell>
        </row>
        <row r="1174">
          <cell r="A1174" t="str">
            <v>96908-000850A000</v>
          </cell>
          <cell r="B1174" t="str">
            <v>FG,GSUBUSW-Aggregation_NA,Packing ASSY</v>
          </cell>
          <cell r="C1174" t="str">
            <v>429A</v>
          </cell>
          <cell r="D1174" t="str">
            <v>N10</v>
          </cell>
          <cell r="E1174" t="str">
            <v/>
          </cell>
          <cell r="F1174" t="str">
            <v>ZGFT</v>
          </cell>
          <cell r="G1174" t="str">
            <v>OCS  96908</v>
          </cell>
          <cell r="H1174">
            <v>0</v>
          </cell>
          <cell r="I1174">
            <v>1000</v>
          </cell>
          <cell r="J1174">
            <v>84560</v>
          </cell>
          <cell r="K1174">
            <v>80387.22</v>
          </cell>
          <cell r="L1174">
            <v>79226.47</v>
          </cell>
          <cell r="M1174">
            <v>0</v>
          </cell>
          <cell r="N1174">
            <v>79.23</v>
          </cell>
          <cell r="O1174">
            <v>1</v>
          </cell>
          <cell r="P1174" t="str">
            <v/>
          </cell>
          <cell r="Q1174" t="str">
            <v>96908</v>
          </cell>
          <cell r="R1174" t="str">
            <v/>
          </cell>
          <cell r="S1174" t="str">
            <v/>
          </cell>
          <cell r="T1174" t="str">
            <v/>
          </cell>
          <cell r="U1174" t="str">
            <v>7920</v>
          </cell>
          <cell r="V1174" t="str">
            <v>ZGFT</v>
          </cell>
          <cell r="W1174">
            <v>45748</v>
          </cell>
          <cell r="X1174">
            <v>0.11</v>
          </cell>
          <cell r="Y1174">
            <v>87.941381700000008</v>
          </cell>
        </row>
        <row r="1175">
          <cell r="A1175" t="str">
            <v>96908-000850A000</v>
          </cell>
          <cell r="B1175" t="str">
            <v>FG,GSUBUSW-Aggregation_NA,Packing ASSY</v>
          </cell>
          <cell r="C1175" t="str">
            <v>429B</v>
          </cell>
          <cell r="D1175" t="str">
            <v>N10</v>
          </cell>
          <cell r="E1175" t="str">
            <v/>
          </cell>
          <cell r="F1175" t="str">
            <v>ZGFT</v>
          </cell>
          <cell r="G1175" t="str">
            <v>OCS  96908</v>
          </cell>
          <cell r="H1175">
            <v>0</v>
          </cell>
          <cell r="I1175">
            <v>1000</v>
          </cell>
          <cell r="J1175">
            <v>0</v>
          </cell>
          <cell r="K1175">
            <v>79607.820000000007</v>
          </cell>
          <cell r="L1175">
            <v>80431.789999999994</v>
          </cell>
          <cell r="M1175">
            <v>0</v>
          </cell>
          <cell r="N1175">
            <v>0</v>
          </cell>
          <cell r="O1175">
            <v>0</v>
          </cell>
          <cell r="P1175" t="str">
            <v/>
          </cell>
          <cell r="Q1175" t="str">
            <v>96908</v>
          </cell>
          <cell r="R1175" t="str">
            <v/>
          </cell>
          <cell r="S1175" t="str">
            <v/>
          </cell>
          <cell r="T1175" t="str">
            <v/>
          </cell>
          <cell r="U1175" t="str">
            <v>7920</v>
          </cell>
          <cell r="V1175" t="str">
            <v>ZGFT</v>
          </cell>
          <cell r="W1175">
            <v>45748</v>
          </cell>
          <cell r="X1175">
            <v>0.11</v>
          </cell>
          <cell r="Y1175">
            <v>89.279286900000002</v>
          </cell>
        </row>
        <row r="1176">
          <cell r="A1176" t="str">
            <v>96908-000860A000</v>
          </cell>
          <cell r="B1176" t="str">
            <v>FG,GSUBUSW-Aggregation_NA,Packing ASSY</v>
          </cell>
          <cell r="C1176" t="str">
            <v>429A</v>
          </cell>
          <cell r="D1176" t="str">
            <v>N10</v>
          </cell>
          <cell r="E1176" t="str">
            <v/>
          </cell>
          <cell r="F1176" t="str">
            <v>ZGFT</v>
          </cell>
          <cell r="G1176" t="str">
            <v>OCS  96908</v>
          </cell>
          <cell r="H1176">
            <v>0</v>
          </cell>
          <cell r="I1176">
            <v>1000</v>
          </cell>
          <cell r="J1176">
            <v>91415</v>
          </cell>
          <cell r="K1176">
            <v>80387.05</v>
          </cell>
          <cell r="L1176">
            <v>79212.800000000003</v>
          </cell>
          <cell r="M1176">
            <v>0</v>
          </cell>
          <cell r="N1176">
            <v>316.85000000000002</v>
          </cell>
          <cell r="O1176">
            <v>4</v>
          </cell>
          <cell r="P1176" t="str">
            <v/>
          </cell>
          <cell r="Q1176" t="str">
            <v>96908</v>
          </cell>
          <cell r="R1176" t="str">
            <v/>
          </cell>
          <cell r="S1176" t="str">
            <v/>
          </cell>
          <cell r="T1176" t="str">
            <v/>
          </cell>
          <cell r="U1176" t="str">
            <v>7920</v>
          </cell>
          <cell r="V1176" t="str">
            <v>ZGFT</v>
          </cell>
          <cell r="W1176">
            <v>45748</v>
          </cell>
          <cell r="X1176">
            <v>0.11</v>
          </cell>
          <cell r="Y1176">
            <v>87.926208000000003</v>
          </cell>
        </row>
        <row r="1177">
          <cell r="A1177" t="str">
            <v>96908-000860A000</v>
          </cell>
          <cell r="B1177" t="str">
            <v>FG,GSUBUSW-Aggregation_NA,Packing ASSY</v>
          </cell>
          <cell r="C1177" t="str">
            <v>429B</v>
          </cell>
          <cell r="D1177" t="str">
            <v>N10</v>
          </cell>
          <cell r="E1177" t="str">
            <v/>
          </cell>
          <cell r="F1177" t="str">
            <v>ZGFT</v>
          </cell>
          <cell r="G1177" t="str">
            <v>OCS  96908</v>
          </cell>
          <cell r="H1177">
            <v>0</v>
          </cell>
          <cell r="I1177">
            <v>1000</v>
          </cell>
          <cell r="J1177">
            <v>85274</v>
          </cell>
          <cell r="K1177">
            <v>79612.47</v>
          </cell>
          <cell r="L1177">
            <v>80436.44</v>
          </cell>
          <cell r="M1177">
            <v>0</v>
          </cell>
          <cell r="N1177">
            <v>0</v>
          </cell>
          <cell r="O1177">
            <v>0</v>
          </cell>
          <cell r="P1177" t="str">
            <v/>
          </cell>
          <cell r="Q1177" t="str">
            <v>96908</v>
          </cell>
          <cell r="R1177" t="str">
            <v/>
          </cell>
          <cell r="S1177" t="str">
            <v/>
          </cell>
          <cell r="T1177" t="str">
            <v/>
          </cell>
          <cell r="U1177" t="str">
            <v>7920</v>
          </cell>
          <cell r="V1177" t="str">
            <v>ZGFT</v>
          </cell>
          <cell r="W1177">
            <v>45748</v>
          </cell>
          <cell r="X1177">
            <v>0.11</v>
          </cell>
          <cell r="Y1177">
            <v>89.284448400000016</v>
          </cell>
        </row>
        <row r="1178">
          <cell r="A1178" t="str">
            <v>96908-000870A000</v>
          </cell>
          <cell r="B1178" t="str">
            <v>FG,GSUBUSW-Aggregation_NA,Packing ASSY</v>
          </cell>
          <cell r="C1178" t="str">
            <v>429A</v>
          </cell>
          <cell r="D1178" t="str">
            <v>N10</v>
          </cell>
          <cell r="E1178" t="str">
            <v/>
          </cell>
          <cell r="F1178" t="str">
            <v>ZGFT</v>
          </cell>
          <cell r="G1178" t="str">
            <v>OCS  96908</v>
          </cell>
          <cell r="H1178">
            <v>0</v>
          </cell>
          <cell r="I1178">
            <v>1000</v>
          </cell>
          <cell r="J1178">
            <v>80348</v>
          </cell>
          <cell r="K1178">
            <v>80348.37</v>
          </cell>
          <cell r="L1178">
            <v>79187.62</v>
          </cell>
          <cell r="M1178">
            <v>0</v>
          </cell>
          <cell r="N1178">
            <v>0</v>
          </cell>
          <cell r="O1178">
            <v>0</v>
          </cell>
          <cell r="P1178" t="str">
            <v/>
          </cell>
          <cell r="Q1178" t="str">
            <v>96908</v>
          </cell>
          <cell r="R1178" t="str">
            <v/>
          </cell>
          <cell r="S1178" t="str">
            <v/>
          </cell>
          <cell r="T1178" t="str">
            <v/>
          </cell>
          <cell r="U1178" t="str">
            <v>7920</v>
          </cell>
          <cell r="V1178" t="str">
            <v>ZGFT</v>
          </cell>
          <cell r="W1178">
            <v>45748</v>
          </cell>
          <cell r="X1178">
            <v>0.11</v>
          </cell>
          <cell r="Y1178">
            <v>87.898258200000001</v>
          </cell>
        </row>
        <row r="1179">
          <cell r="A1179" t="str">
            <v>96908-000870A000</v>
          </cell>
          <cell r="B1179" t="str">
            <v>FG,GSUBUSW-Aggregation_NA,Packing ASSY</v>
          </cell>
          <cell r="C1179" t="str">
            <v>429B</v>
          </cell>
          <cell r="D1179" t="str">
            <v>N10</v>
          </cell>
          <cell r="E1179" t="str">
            <v/>
          </cell>
          <cell r="F1179" t="str">
            <v>ZGFT</v>
          </cell>
          <cell r="G1179" t="str">
            <v>OCS  96908</v>
          </cell>
          <cell r="H1179">
            <v>0</v>
          </cell>
          <cell r="I1179">
            <v>1000</v>
          </cell>
          <cell r="J1179">
            <v>0</v>
          </cell>
          <cell r="K1179">
            <v>79598.97</v>
          </cell>
          <cell r="L1179">
            <v>80422.94</v>
          </cell>
          <cell r="M1179">
            <v>0</v>
          </cell>
          <cell r="N1179">
            <v>0</v>
          </cell>
          <cell r="O1179">
            <v>0</v>
          </cell>
          <cell r="P1179" t="str">
            <v/>
          </cell>
          <cell r="Q1179" t="str">
            <v>96908</v>
          </cell>
          <cell r="R1179" t="str">
            <v/>
          </cell>
          <cell r="S1179" t="str">
            <v/>
          </cell>
          <cell r="T1179" t="str">
            <v/>
          </cell>
          <cell r="U1179" t="str">
            <v>7920</v>
          </cell>
          <cell r="V1179" t="str">
            <v>ZGFT</v>
          </cell>
          <cell r="W1179">
            <v>45748</v>
          </cell>
          <cell r="X1179">
            <v>0.11</v>
          </cell>
          <cell r="Y1179">
            <v>89.269463400000006</v>
          </cell>
        </row>
        <row r="1180">
          <cell r="A1180" t="str">
            <v>96908-000880A000</v>
          </cell>
          <cell r="B1180" t="str">
            <v>FG,GSUBUSW-Aggregation_NA,Packing ASSY</v>
          </cell>
          <cell r="C1180" t="str">
            <v>429A</v>
          </cell>
          <cell r="D1180" t="str">
            <v>N10</v>
          </cell>
          <cell r="E1180" t="str">
            <v/>
          </cell>
          <cell r="F1180" t="str">
            <v>ZGFT</v>
          </cell>
          <cell r="G1180" t="str">
            <v>OCS  96908</v>
          </cell>
          <cell r="H1180">
            <v>0</v>
          </cell>
          <cell r="I1180">
            <v>1000</v>
          </cell>
          <cell r="J1180">
            <v>89800</v>
          </cell>
          <cell r="K1180">
            <v>80384.37</v>
          </cell>
          <cell r="L1180">
            <v>79223.62</v>
          </cell>
          <cell r="M1180">
            <v>0</v>
          </cell>
          <cell r="N1180">
            <v>554.57000000000005</v>
          </cell>
          <cell r="O1180">
            <v>7</v>
          </cell>
          <cell r="P1180" t="str">
            <v/>
          </cell>
          <cell r="Q1180" t="str">
            <v>96908</v>
          </cell>
          <cell r="R1180" t="str">
            <v/>
          </cell>
          <cell r="S1180" t="str">
            <v/>
          </cell>
          <cell r="T1180" t="str">
            <v/>
          </cell>
          <cell r="U1180" t="str">
            <v>7920</v>
          </cell>
          <cell r="V1180" t="str">
            <v>ZGFT</v>
          </cell>
          <cell r="W1180">
            <v>45748</v>
          </cell>
          <cell r="X1180">
            <v>0.11</v>
          </cell>
          <cell r="Y1180">
            <v>87.938218200000009</v>
          </cell>
        </row>
        <row r="1181">
          <cell r="A1181" t="str">
            <v>96908-000880A000</v>
          </cell>
          <cell r="B1181" t="str">
            <v>FG,GSUBUSW-Aggregation_NA,Packing ASSY</v>
          </cell>
          <cell r="C1181" t="str">
            <v>429B</v>
          </cell>
          <cell r="D1181" t="str">
            <v>N10</v>
          </cell>
          <cell r="E1181" t="str">
            <v/>
          </cell>
          <cell r="F1181" t="str">
            <v>ZGFT</v>
          </cell>
          <cell r="G1181" t="str">
            <v>OCS  96908</v>
          </cell>
          <cell r="H1181">
            <v>0</v>
          </cell>
          <cell r="I1181">
            <v>1000</v>
          </cell>
          <cell r="J1181">
            <v>0</v>
          </cell>
          <cell r="K1181">
            <v>79604.97</v>
          </cell>
          <cell r="L1181">
            <v>80428.94</v>
          </cell>
          <cell r="M1181">
            <v>0</v>
          </cell>
          <cell r="N1181">
            <v>0</v>
          </cell>
          <cell r="O1181">
            <v>0</v>
          </cell>
          <cell r="P1181" t="str">
            <v/>
          </cell>
          <cell r="Q1181" t="str">
            <v>96908</v>
          </cell>
          <cell r="R1181" t="str">
            <v/>
          </cell>
          <cell r="S1181" t="str">
            <v/>
          </cell>
          <cell r="T1181" t="str">
            <v/>
          </cell>
          <cell r="U1181" t="str">
            <v>7920</v>
          </cell>
          <cell r="V1181" t="str">
            <v>ZGFT</v>
          </cell>
          <cell r="W1181">
            <v>45748</v>
          </cell>
          <cell r="X1181">
            <v>0.11</v>
          </cell>
          <cell r="Y1181">
            <v>89.276123400000003</v>
          </cell>
        </row>
        <row r="1182">
          <cell r="A1182" t="str">
            <v>96908-000890A000</v>
          </cell>
          <cell r="B1182" t="str">
            <v>FG,GSUBUSW-Aggregation_NA,Packing ASSY U</v>
          </cell>
          <cell r="C1182" t="str">
            <v>429A</v>
          </cell>
          <cell r="D1182" t="str">
            <v>N10</v>
          </cell>
          <cell r="E1182" t="str">
            <v/>
          </cell>
          <cell r="F1182" t="str">
            <v>ZGFT</v>
          </cell>
          <cell r="G1182" t="str">
            <v>OCS  96908</v>
          </cell>
          <cell r="H1182">
            <v>0</v>
          </cell>
          <cell r="I1182">
            <v>1000</v>
          </cell>
          <cell r="J1182">
            <v>79524</v>
          </cell>
          <cell r="K1182">
            <v>79156.27</v>
          </cell>
          <cell r="L1182">
            <v>77982.02</v>
          </cell>
          <cell r="M1182">
            <v>0</v>
          </cell>
          <cell r="N1182">
            <v>779.82</v>
          </cell>
          <cell r="O1182">
            <v>10</v>
          </cell>
          <cell r="P1182" t="str">
            <v/>
          </cell>
          <cell r="Q1182" t="str">
            <v>96908</v>
          </cell>
          <cell r="R1182" t="str">
            <v/>
          </cell>
          <cell r="S1182" t="str">
            <v/>
          </cell>
          <cell r="T1182" t="str">
            <v/>
          </cell>
          <cell r="U1182" t="str">
            <v>7920</v>
          </cell>
          <cell r="V1182" t="str">
            <v>ZGFT</v>
          </cell>
          <cell r="W1182">
            <v>45748</v>
          </cell>
          <cell r="X1182">
            <v>0.11</v>
          </cell>
          <cell r="Y1182">
            <v>86.560042200000012</v>
          </cell>
        </row>
        <row r="1183">
          <cell r="A1183" t="str">
            <v>96908-000890A000</v>
          </cell>
          <cell r="B1183" t="str">
            <v>FG,GSUBUSW-Aggregation_NA,Packing ASSY U</v>
          </cell>
          <cell r="C1183" t="str">
            <v>429B</v>
          </cell>
          <cell r="D1183" t="str">
            <v>N10</v>
          </cell>
          <cell r="E1183" t="str">
            <v/>
          </cell>
          <cell r="F1183" t="str">
            <v>ZGFT</v>
          </cell>
          <cell r="G1183" t="str">
            <v>OCS  96908</v>
          </cell>
          <cell r="H1183">
            <v>0</v>
          </cell>
          <cell r="I1183">
            <v>1000</v>
          </cell>
          <cell r="J1183">
            <v>0</v>
          </cell>
          <cell r="K1183">
            <v>78381.69</v>
          </cell>
          <cell r="L1183">
            <v>79205.66</v>
          </cell>
          <cell r="M1183">
            <v>0</v>
          </cell>
          <cell r="N1183">
            <v>0</v>
          </cell>
          <cell r="O1183">
            <v>0</v>
          </cell>
          <cell r="P1183" t="str">
            <v/>
          </cell>
          <cell r="Q1183" t="str">
            <v>96908</v>
          </cell>
          <cell r="R1183" t="str">
            <v/>
          </cell>
          <cell r="S1183" t="str">
            <v/>
          </cell>
          <cell r="T1183" t="str">
            <v/>
          </cell>
          <cell r="U1183" t="str">
            <v>7920</v>
          </cell>
          <cell r="V1183" t="str">
            <v>ZGFT</v>
          </cell>
          <cell r="W1183">
            <v>45748</v>
          </cell>
          <cell r="X1183">
            <v>0.11</v>
          </cell>
          <cell r="Y1183">
            <v>87.918282600000012</v>
          </cell>
        </row>
        <row r="1184">
          <cell r="A1184" t="str">
            <v>96908-000900A000</v>
          </cell>
          <cell r="B1184" t="str">
            <v>FG,GSB4802-500 _NA,(ES-48-500W) For</v>
          </cell>
          <cell r="C1184" t="str">
            <v>429A</v>
          </cell>
          <cell r="D1184" t="str">
            <v>N10</v>
          </cell>
          <cell r="E1184" t="str">
            <v/>
          </cell>
          <cell r="F1184" t="str">
            <v>ZGFT</v>
          </cell>
          <cell r="G1184" t="str">
            <v>OCS  96908</v>
          </cell>
          <cell r="H1184">
            <v>0</v>
          </cell>
          <cell r="I1184">
            <v>1000</v>
          </cell>
          <cell r="J1184">
            <v>321142</v>
          </cell>
          <cell r="K1184">
            <v>318403.74</v>
          </cell>
          <cell r="L1184">
            <v>318606.7</v>
          </cell>
          <cell r="M1184">
            <v>0</v>
          </cell>
          <cell r="N1184">
            <v>0</v>
          </cell>
          <cell r="O1184">
            <v>0</v>
          </cell>
          <cell r="P1184" t="str">
            <v/>
          </cell>
          <cell r="Q1184" t="str">
            <v>96908</v>
          </cell>
          <cell r="R1184" t="str">
            <v/>
          </cell>
          <cell r="S1184" t="str">
            <v/>
          </cell>
          <cell r="T1184" t="str">
            <v/>
          </cell>
          <cell r="U1184" t="str">
            <v>7920</v>
          </cell>
          <cell r="V1184" t="str">
            <v>ZGFT</v>
          </cell>
          <cell r="W1184">
            <v>45748</v>
          </cell>
          <cell r="X1184">
            <v>0.11</v>
          </cell>
          <cell r="Y1184">
            <v>353.653437</v>
          </cell>
        </row>
        <row r="1185">
          <cell r="A1185" t="str">
            <v>96908-000900A000</v>
          </cell>
          <cell r="B1185" t="str">
            <v>FG,GSB4802-500 _NA,(ES-48-500W) For</v>
          </cell>
          <cell r="C1185" t="str">
            <v>429B</v>
          </cell>
          <cell r="D1185" t="str">
            <v>N10</v>
          </cell>
          <cell r="E1185" t="str">
            <v/>
          </cell>
          <cell r="F1185" t="str">
            <v>ZGFT</v>
          </cell>
          <cell r="G1185" t="str">
            <v>OCS  96908</v>
          </cell>
          <cell r="H1185">
            <v>0</v>
          </cell>
          <cell r="I1185">
            <v>1000</v>
          </cell>
          <cell r="J1185">
            <v>333472.49</v>
          </cell>
          <cell r="K1185">
            <v>318218.96999999997</v>
          </cell>
          <cell r="L1185">
            <v>314547.86</v>
          </cell>
          <cell r="M1185">
            <v>0</v>
          </cell>
          <cell r="N1185">
            <v>0</v>
          </cell>
          <cell r="O1185">
            <v>0</v>
          </cell>
          <cell r="P1185" t="str">
            <v/>
          </cell>
          <cell r="Q1185" t="str">
            <v>96908</v>
          </cell>
          <cell r="R1185" t="str">
            <v/>
          </cell>
          <cell r="S1185" t="str">
            <v/>
          </cell>
          <cell r="T1185" t="str">
            <v/>
          </cell>
          <cell r="U1185" t="str">
            <v>7920</v>
          </cell>
          <cell r="V1185" t="str">
            <v>ZGFT</v>
          </cell>
          <cell r="W1185">
            <v>45748</v>
          </cell>
          <cell r="X1185">
            <v>0.11</v>
          </cell>
          <cell r="Y1185">
            <v>349.14812460000007</v>
          </cell>
        </row>
        <row r="1186">
          <cell r="A1186" t="str">
            <v>96908-000910A000</v>
          </cell>
          <cell r="B1186" t="str">
            <v>FG,GSB4802-500 _NA,(ES-48-500W) For</v>
          </cell>
          <cell r="C1186" t="str">
            <v>429A</v>
          </cell>
          <cell r="D1186" t="str">
            <v>N10</v>
          </cell>
          <cell r="E1186" t="str">
            <v/>
          </cell>
          <cell r="F1186" t="str">
            <v>ZGFT</v>
          </cell>
          <cell r="G1186" t="str">
            <v>OCS  96908</v>
          </cell>
          <cell r="H1186">
            <v>0</v>
          </cell>
          <cell r="I1186">
            <v>1000</v>
          </cell>
          <cell r="J1186">
            <v>0</v>
          </cell>
          <cell r="K1186">
            <v>318386.40000000002</v>
          </cell>
          <cell r="L1186">
            <v>318589.36</v>
          </cell>
          <cell r="M1186">
            <v>0</v>
          </cell>
          <cell r="N1186">
            <v>0</v>
          </cell>
          <cell r="O1186">
            <v>0</v>
          </cell>
          <cell r="P1186" t="str">
            <v/>
          </cell>
          <cell r="Q1186" t="str">
            <v>96908</v>
          </cell>
          <cell r="R1186" t="str">
            <v/>
          </cell>
          <cell r="S1186" t="str">
            <v/>
          </cell>
          <cell r="T1186" t="str">
            <v/>
          </cell>
          <cell r="U1186" t="str">
            <v>7920</v>
          </cell>
          <cell r="V1186" t="str">
            <v>ZGFT</v>
          </cell>
          <cell r="W1186">
            <v>45748</v>
          </cell>
          <cell r="X1186">
            <v>0.11</v>
          </cell>
          <cell r="Y1186">
            <v>353.63418960000001</v>
          </cell>
        </row>
        <row r="1187">
          <cell r="A1187" t="str">
            <v>96908-000920A000</v>
          </cell>
          <cell r="B1187" t="str">
            <v>FG,GSB4802-500 _NA,(ES-48-500W) For</v>
          </cell>
          <cell r="C1187" t="str">
            <v>429A</v>
          </cell>
          <cell r="D1187" t="str">
            <v>N10</v>
          </cell>
          <cell r="E1187" t="str">
            <v/>
          </cell>
          <cell r="F1187" t="str">
            <v>ZGFT</v>
          </cell>
          <cell r="G1187" t="str">
            <v>OCS  96908</v>
          </cell>
          <cell r="H1187">
            <v>0</v>
          </cell>
          <cell r="I1187">
            <v>1000</v>
          </cell>
          <cell r="J1187">
            <v>0</v>
          </cell>
          <cell r="K1187">
            <v>318413.94</v>
          </cell>
          <cell r="L1187">
            <v>318616.90000000002</v>
          </cell>
          <cell r="M1187">
            <v>0</v>
          </cell>
          <cell r="N1187">
            <v>0</v>
          </cell>
          <cell r="O1187">
            <v>0</v>
          </cell>
          <cell r="P1187" t="str">
            <v/>
          </cell>
          <cell r="Q1187" t="str">
            <v>96908</v>
          </cell>
          <cell r="R1187" t="str">
            <v/>
          </cell>
          <cell r="S1187" t="str">
            <v/>
          </cell>
          <cell r="T1187" t="str">
            <v/>
          </cell>
          <cell r="U1187" t="str">
            <v>7920</v>
          </cell>
          <cell r="V1187" t="str">
            <v>ZGFT</v>
          </cell>
          <cell r="W1187">
            <v>45748</v>
          </cell>
          <cell r="X1187">
            <v>0.11</v>
          </cell>
          <cell r="Y1187">
            <v>353.66475900000006</v>
          </cell>
        </row>
        <row r="1188">
          <cell r="A1188" t="str">
            <v>96908-000920A000</v>
          </cell>
          <cell r="B1188" t="str">
            <v>FG,GSB4802-500 _NA,(ES-48-500W) For</v>
          </cell>
          <cell r="C1188" t="str">
            <v>429B</v>
          </cell>
          <cell r="D1188" t="str">
            <v>N10</v>
          </cell>
          <cell r="E1188" t="str">
            <v/>
          </cell>
          <cell r="F1188" t="str">
            <v>ZGFT</v>
          </cell>
          <cell r="G1188" t="str">
            <v>OCS  96908</v>
          </cell>
          <cell r="H1188">
            <v>0</v>
          </cell>
          <cell r="I1188">
            <v>1000</v>
          </cell>
          <cell r="J1188">
            <v>0</v>
          </cell>
          <cell r="K1188">
            <v>318022.39</v>
          </cell>
          <cell r="L1188">
            <v>314351.28000000003</v>
          </cell>
          <cell r="M1188">
            <v>0</v>
          </cell>
          <cell r="N1188">
            <v>0</v>
          </cell>
          <cell r="O1188">
            <v>0</v>
          </cell>
          <cell r="P1188" t="str">
            <v/>
          </cell>
          <cell r="Q1188" t="str">
            <v>96908</v>
          </cell>
          <cell r="R1188" t="str">
            <v/>
          </cell>
          <cell r="S1188" t="str">
            <v/>
          </cell>
          <cell r="T1188" t="str">
            <v/>
          </cell>
          <cell r="U1188" t="str">
            <v>7920</v>
          </cell>
          <cell r="V1188" t="str">
            <v>ZGFT</v>
          </cell>
          <cell r="W1188">
            <v>45748</v>
          </cell>
          <cell r="X1188">
            <v>0.11</v>
          </cell>
          <cell r="Y1188">
            <v>348.92992080000005</v>
          </cell>
        </row>
        <row r="1189">
          <cell r="A1189" t="str">
            <v>96908-000930A000</v>
          </cell>
          <cell r="B1189" t="str">
            <v>FG,GSB4802-500 _NA,(ES-48-500W) For</v>
          </cell>
          <cell r="C1189" t="str">
            <v>429A</v>
          </cell>
          <cell r="D1189" t="str">
            <v>N10</v>
          </cell>
          <cell r="E1189" t="str">
            <v/>
          </cell>
          <cell r="F1189" t="str">
            <v>ZGFT</v>
          </cell>
          <cell r="G1189" t="str">
            <v>OCS  96908</v>
          </cell>
          <cell r="H1189">
            <v>0</v>
          </cell>
          <cell r="I1189">
            <v>1000</v>
          </cell>
          <cell r="J1189">
            <v>318545.71000000002</v>
          </cell>
          <cell r="K1189">
            <v>318457.65000000002</v>
          </cell>
          <cell r="L1189">
            <v>318660.61</v>
          </cell>
          <cell r="M1189">
            <v>0</v>
          </cell>
          <cell r="N1189">
            <v>2230.62</v>
          </cell>
          <cell r="O1189">
            <v>7</v>
          </cell>
          <cell r="P1189" t="str">
            <v/>
          </cell>
          <cell r="Q1189" t="str">
            <v>96908</v>
          </cell>
          <cell r="R1189" t="str">
            <v/>
          </cell>
          <cell r="S1189" t="str">
            <v/>
          </cell>
          <cell r="T1189" t="str">
            <v/>
          </cell>
          <cell r="U1189" t="str">
            <v>7920</v>
          </cell>
          <cell r="V1189" t="str">
            <v>ZGFT</v>
          </cell>
          <cell r="W1189">
            <v>45748</v>
          </cell>
          <cell r="X1189">
            <v>0.11</v>
          </cell>
          <cell r="Y1189">
            <v>353.71327709999997</v>
          </cell>
        </row>
        <row r="1190">
          <cell r="A1190" t="str">
            <v>96908-000930A000</v>
          </cell>
          <cell r="B1190" t="str">
            <v>FG,GSB4802-500 _NA,(ES-48-500W) For</v>
          </cell>
          <cell r="C1190" t="str">
            <v>429B</v>
          </cell>
          <cell r="D1190" t="str">
            <v>N10</v>
          </cell>
          <cell r="E1190" t="str">
            <v/>
          </cell>
          <cell r="F1190" t="str">
            <v>ZGFT</v>
          </cell>
          <cell r="G1190" t="str">
            <v>OCS  96908</v>
          </cell>
          <cell r="H1190">
            <v>0</v>
          </cell>
          <cell r="I1190">
            <v>1000</v>
          </cell>
          <cell r="J1190">
            <v>0</v>
          </cell>
          <cell r="K1190">
            <v>318072.28000000003</v>
          </cell>
          <cell r="L1190">
            <v>314401.17</v>
          </cell>
          <cell r="M1190">
            <v>0</v>
          </cell>
          <cell r="N1190">
            <v>0</v>
          </cell>
          <cell r="O1190">
            <v>0</v>
          </cell>
          <cell r="P1190" t="str">
            <v/>
          </cell>
          <cell r="Q1190" t="str">
            <v>96908</v>
          </cell>
          <cell r="R1190" t="str">
            <v/>
          </cell>
          <cell r="S1190" t="str">
            <v/>
          </cell>
          <cell r="T1190" t="str">
            <v/>
          </cell>
          <cell r="U1190" t="str">
            <v>7920</v>
          </cell>
          <cell r="V1190" t="str">
            <v>ZGFT</v>
          </cell>
          <cell r="W1190">
            <v>45748</v>
          </cell>
          <cell r="X1190">
            <v>0.11</v>
          </cell>
          <cell r="Y1190">
            <v>348.98529869999999</v>
          </cell>
        </row>
        <row r="1191">
          <cell r="A1191" t="str">
            <v>96908-000940A000</v>
          </cell>
          <cell r="B1191" t="str">
            <v>FG,GSB4802-500 _NA,(ES-48-500W) For</v>
          </cell>
          <cell r="C1191" t="str">
            <v>429A</v>
          </cell>
          <cell r="D1191" t="str">
            <v>N10</v>
          </cell>
          <cell r="E1191" t="str">
            <v/>
          </cell>
          <cell r="F1191" t="str">
            <v>ZGFT</v>
          </cell>
          <cell r="G1191" t="str">
            <v>OCS  96908</v>
          </cell>
          <cell r="H1191">
            <v>0</v>
          </cell>
          <cell r="I1191">
            <v>1000</v>
          </cell>
          <cell r="J1191">
            <v>0</v>
          </cell>
          <cell r="K1191">
            <v>318422.7</v>
          </cell>
          <cell r="L1191">
            <v>318625.65999999997</v>
          </cell>
          <cell r="M1191">
            <v>0</v>
          </cell>
          <cell r="N1191">
            <v>0</v>
          </cell>
          <cell r="O1191">
            <v>0</v>
          </cell>
          <cell r="P1191" t="str">
            <v/>
          </cell>
          <cell r="Q1191" t="str">
            <v>96908</v>
          </cell>
          <cell r="R1191" t="str">
            <v/>
          </cell>
          <cell r="S1191" t="str">
            <v/>
          </cell>
          <cell r="T1191" t="str">
            <v/>
          </cell>
          <cell r="U1191" t="str">
            <v>7920</v>
          </cell>
          <cell r="V1191" t="str">
            <v>ZGFT</v>
          </cell>
          <cell r="W1191">
            <v>45748</v>
          </cell>
          <cell r="X1191">
            <v>0.11</v>
          </cell>
          <cell r="Y1191">
            <v>353.67448260000003</v>
          </cell>
        </row>
        <row r="1192">
          <cell r="A1192" t="str">
            <v>96908-000950A000</v>
          </cell>
          <cell r="B1192" t="str">
            <v>FG,GSB4802-500 _NA,(ES-48-500W) For</v>
          </cell>
          <cell r="C1192" t="str">
            <v>429A</v>
          </cell>
          <cell r="D1192" t="str">
            <v>N10</v>
          </cell>
          <cell r="E1192" t="str">
            <v/>
          </cell>
          <cell r="F1192" t="str">
            <v>ZGFT</v>
          </cell>
          <cell r="G1192" t="str">
            <v>OCS  96908</v>
          </cell>
          <cell r="H1192">
            <v>0</v>
          </cell>
          <cell r="I1192">
            <v>1000</v>
          </cell>
          <cell r="J1192">
            <v>0</v>
          </cell>
          <cell r="K1192">
            <v>316490.90000000002</v>
          </cell>
          <cell r="L1192">
            <v>316690.95</v>
          </cell>
          <cell r="M1192">
            <v>0</v>
          </cell>
          <cell r="N1192">
            <v>0</v>
          </cell>
          <cell r="O1192">
            <v>0</v>
          </cell>
          <cell r="P1192" t="str">
            <v/>
          </cell>
          <cell r="Q1192" t="str">
            <v>96908</v>
          </cell>
          <cell r="R1192" t="str">
            <v/>
          </cell>
          <cell r="S1192" t="str">
            <v/>
          </cell>
          <cell r="T1192" t="str">
            <v/>
          </cell>
          <cell r="U1192" t="str">
            <v>7920</v>
          </cell>
          <cell r="V1192" t="str">
            <v>ZGFT</v>
          </cell>
          <cell r="W1192">
            <v>45748</v>
          </cell>
          <cell r="X1192">
            <v>0.11</v>
          </cell>
          <cell r="Y1192">
            <v>351.52695449999999</v>
          </cell>
        </row>
        <row r="1193">
          <cell r="A1193" t="str">
            <v>96908-000960A000</v>
          </cell>
          <cell r="B1193" t="str">
            <v>FG,GSUBUSW-Flex-Mini_NA,Packing ASSY</v>
          </cell>
          <cell r="C1193" t="str">
            <v>429A</v>
          </cell>
          <cell r="D1193" t="str">
            <v>N10</v>
          </cell>
          <cell r="E1193" t="str">
            <v/>
          </cell>
          <cell r="F1193" t="str">
            <v>ZGFT</v>
          </cell>
          <cell r="G1193" t="str">
            <v>OCS  96908</v>
          </cell>
          <cell r="H1193">
            <v>0</v>
          </cell>
          <cell r="I1193">
            <v>1000</v>
          </cell>
          <cell r="J1193">
            <v>29755.56</v>
          </cell>
          <cell r="K1193">
            <v>14830.43</v>
          </cell>
          <cell r="L1193">
            <v>14675.73</v>
          </cell>
          <cell r="M1193">
            <v>0</v>
          </cell>
          <cell r="N1193">
            <v>396.25</v>
          </cell>
          <cell r="O1193">
            <v>27</v>
          </cell>
          <cell r="P1193" t="str">
            <v/>
          </cell>
          <cell r="Q1193" t="str">
            <v>96908</v>
          </cell>
          <cell r="R1193" t="str">
            <v/>
          </cell>
          <cell r="S1193" t="str">
            <v/>
          </cell>
          <cell r="T1193" t="str">
            <v/>
          </cell>
          <cell r="U1193" t="str">
            <v>7920</v>
          </cell>
          <cell r="V1193" t="str">
            <v>ZGFT</v>
          </cell>
          <cell r="W1193">
            <v>45748</v>
          </cell>
          <cell r="X1193">
            <v>0.11</v>
          </cell>
          <cell r="Y1193">
            <v>16.2900603</v>
          </cell>
        </row>
        <row r="1194">
          <cell r="A1194" t="str">
            <v>96908-000960A000</v>
          </cell>
          <cell r="B1194" t="str">
            <v>FG,GSUBUSW-Flex-Mini_NA,Packing ASSY</v>
          </cell>
          <cell r="C1194" t="str">
            <v>429B</v>
          </cell>
          <cell r="D1194" t="str">
            <v>N10</v>
          </cell>
          <cell r="E1194" t="str">
            <v/>
          </cell>
          <cell r="F1194" t="str">
            <v>ZGFT</v>
          </cell>
          <cell r="G1194" t="str">
            <v>OCS  96908</v>
          </cell>
          <cell r="H1194">
            <v>0</v>
          </cell>
          <cell r="I1194">
            <v>1000</v>
          </cell>
          <cell r="J1194">
            <v>16265</v>
          </cell>
          <cell r="K1194">
            <v>14478.52</v>
          </cell>
          <cell r="L1194">
            <v>14696.38</v>
          </cell>
          <cell r="M1194">
            <v>0</v>
          </cell>
          <cell r="N1194">
            <v>0</v>
          </cell>
          <cell r="O1194">
            <v>0</v>
          </cell>
          <cell r="P1194" t="str">
            <v/>
          </cell>
          <cell r="Q1194" t="str">
            <v>96908</v>
          </cell>
          <cell r="R1194" t="str">
            <v/>
          </cell>
          <cell r="S1194" t="str">
            <v/>
          </cell>
          <cell r="T1194" t="str">
            <v/>
          </cell>
          <cell r="U1194" t="str">
            <v>7920</v>
          </cell>
          <cell r="V1194" t="str">
            <v>ZGFT</v>
          </cell>
          <cell r="W1194">
            <v>45748</v>
          </cell>
          <cell r="X1194">
            <v>0.11</v>
          </cell>
          <cell r="Y1194">
            <v>16.312981799999999</v>
          </cell>
        </row>
        <row r="1195">
          <cell r="A1195" t="str">
            <v>96908-000990A000</v>
          </cell>
          <cell r="B1195" t="str">
            <v>9G,GSUBUSW-Flex-Mini_NA,Packing ASSY</v>
          </cell>
          <cell r="C1195" t="str">
            <v>429A</v>
          </cell>
          <cell r="D1195" t="str">
            <v>N10</v>
          </cell>
          <cell r="E1195" t="str">
            <v/>
          </cell>
          <cell r="F1195" t="str">
            <v>ZGFT</v>
          </cell>
          <cell r="G1195" t="str">
            <v>OCS  96908</v>
          </cell>
          <cell r="H1195">
            <v>0</v>
          </cell>
          <cell r="I1195">
            <v>1000</v>
          </cell>
          <cell r="J1195">
            <v>14831.79</v>
          </cell>
          <cell r="K1195">
            <v>14830.43</v>
          </cell>
          <cell r="L1195">
            <v>14675.73</v>
          </cell>
          <cell r="M1195">
            <v>0</v>
          </cell>
          <cell r="N1195">
            <v>0</v>
          </cell>
          <cell r="O1195">
            <v>0</v>
          </cell>
          <cell r="P1195" t="str">
            <v/>
          </cell>
          <cell r="Q1195" t="str">
            <v>96908</v>
          </cell>
          <cell r="R1195" t="str">
            <v/>
          </cell>
          <cell r="S1195" t="str">
            <v/>
          </cell>
          <cell r="T1195" t="str">
            <v/>
          </cell>
          <cell r="U1195" t="str">
            <v>7920</v>
          </cell>
          <cell r="V1195" t="str">
            <v>ZGFT</v>
          </cell>
          <cell r="W1195">
            <v>45748</v>
          </cell>
          <cell r="X1195">
            <v>0.11</v>
          </cell>
          <cell r="Y1195">
            <v>16.2900603</v>
          </cell>
        </row>
        <row r="1196">
          <cell r="A1196" t="str">
            <v>96908-000990A000</v>
          </cell>
          <cell r="B1196" t="str">
            <v>9G,GSUBUSW-Flex-Mini_NA,Packing ASSY</v>
          </cell>
          <cell r="C1196" t="str">
            <v>429B</v>
          </cell>
          <cell r="D1196" t="str">
            <v>N10</v>
          </cell>
          <cell r="E1196" t="str">
            <v/>
          </cell>
          <cell r="F1196" t="str">
            <v>ZGFT</v>
          </cell>
          <cell r="G1196" t="str">
            <v>OCS  96908</v>
          </cell>
          <cell r="H1196">
            <v>0</v>
          </cell>
          <cell r="I1196">
            <v>1000</v>
          </cell>
          <cell r="J1196">
            <v>16336</v>
          </cell>
          <cell r="K1196">
            <v>14577.76</v>
          </cell>
          <cell r="L1196">
            <v>14807.85</v>
          </cell>
          <cell r="M1196">
            <v>0</v>
          </cell>
          <cell r="N1196">
            <v>0</v>
          </cell>
          <cell r="O1196">
            <v>0</v>
          </cell>
          <cell r="P1196" t="str">
            <v/>
          </cell>
          <cell r="Q1196" t="str">
            <v>96908</v>
          </cell>
          <cell r="R1196" t="str">
            <v/>
          </cell>
          <cell r="S1196" t="str">
            <v/>
          </cell>
          <cell r="T1196" t="str">
            <v/>
          </cell>
          <cell r="U1196" t="str">
            <v>7920</v>
          </cell>
          <cell r="V1196" t="str">
            <v>ZGFT</v>
          </cell>
          <cell r="W1196">
            <v>45748</v>
          </cell>
          <cell r="X1196">
            <v>0.11</v>
          </cell>
          <cell r="Y1196">
            <v>16.436713500000003</v>
          </cell>
        </row>
        <row r="1197">
          <cell r="A1197" t="str">
            <v>96908-001000A000</v>
          </cell>
          <cell r="B1197" t="str">
            <v>FG,GSUBUSW-Flex-Mini_NA,Packing ASSY</v>
          </cell>
          <cell r="C1197" t="str">
            <v>429A</v>
          </cell>
          <cell r="D1197" t="str">
            <v>N10</v>
          </cell>
          <cell r="E1197" t="str">
            <v/>
          </cell>
          <cell r="F1197" t="str">
            <v>ZGFT</v>
          </cell>
          <cell r="G1197" t="str">
            <v>OCS  96908</v>
          </cell>
          <cell r="H1197">
            <v>0</v>
          </cell>
          <cell r="I1197">
            <v>1000</v>
          </cell>
          <cell r="J1197">
            <v>14838</v>
          </cell>
          <cell r="K1197">
            <v>14836.57</v>
          </cell>
          <cell r="L1197">
            <v>14681.87</v>
          </cell>
          <cell r="M1197">
            <v>0</v>
          </cell>
          <cell r="N1197">
            <v>0</v>
          </cell>
          <cell r="O1197">
            <v>0</v>
          </cell>
          <cell r="P1197" t="str">
            <v/>
          </cell>
          <cell r="Q1197" t="str">
            <v>96908</v>
          </cell>
          <cell r="R1197" t="str">
            <v/>
          </cell>
          <cell r="S1197" t="str">
            <v/>
          </cell>
          <cell r="T1197" t="str">
            <v/>
          </cell>
          <cell r="U1197" t="str">
            <v>7920</v>
          </cell>
          <cell r="V1197" t="str">
            <v>ZGFT</v>
          </cell>
          <cell r="W1197">
            <v>45748</v>
          </cell>
          <cell r="X1197">
            <v>0.11</v>
          </cell>
          <cell r="Y1197">
            <v>16.296875700000001</v>
          </cell>
        </row>
        <row r="1198">
          <cell r="A1198" t="str">
            <v>96908-001000A000</v>
          </cell>
          <cell r="B1198" t="str">
            <v>FG,GSUBUSW-Flex-Mini_NA,Packing ASSY</v>
          </cell>
          <cell r="C1198" t="str">
            <v>429B</v>
          </cell>
          <cell r="D1198" t="str">
            <v>N10</v>
          </cell>
          <cell r="E1198" t="str">
            <v/>
          </cell>
          <cell r="F1198" t="str">
            <v>ZGFT</v>
          </cell>
          <cell r="G1198" t="str">
            <v>OCS  96908</v>
          </cell>
          <cell r="H1198">
            <v>0</v>
          </cell>
          <cell r="I1198">
            <v>1000</v>
          </cell>
          <cell r="J1198">
            <v>15027.7</v>
          </cell>
          <cell r="K1198">
            <v>14683.9</v>
          </cell>
          <cell r="L1198">
            <v>14913.99</v>
          </cell>
          <cell r="M1198">
            <v>0</v>
          </cell>
          <cell r="N1198">
            <v>0</v>
          </cell>
          <cell r="O1198">
            <v>0</v>
          </cell>
          <cell r="P1198" t="str">
            <v/>
          </cell>
          <cell r="Q1198" t="str">
            <v>96908</v>
          </cell>
          <cell r="R1198" t="str">
            <v/>
          </cell>
          <cell r="S1198" t="str">
            <v/>
          </cell>
          <cell r="T1198" t="str">
            <v/>
          </cell>
          <cell r="U1198" t="str">
            <v>7920</v>
          </cell>
          <cell r="V1198" t="str">
            <v>ZGFT</v>
          </cell>
          <cell r="W1198">
            <v>45748</v>
          </cell>
          <cell r="X1198">
            <v>0.11</v>
          </cell>
          <cell r="Y1198">
            <v>16.554528900000001</v>
          </cell>
        </row>
        <row r="1199">
          <cell r="A1199" t="str">
            <v>96908-001010A000</v>
          </cell>
          <cell r="B1199" t="str">
            <v>FG,GSUBUSW-Flex-Mini_NA,Packing ASSY</v>
          </cell>
          <cell r="C1199" t="str">
            <v>429A</v>
          </cell>
          <cell r="D1199" t="str">
            <v>N10</v>
          </cell>
          <cell r="E1199" t="str">
            <v/>
          </cell>
          <cell r="F1199" t="str">
            <v>ZGFT</v>
          </cell>
          <cell r="G1199" t="str">
            <v>OCS  96908</v>
          </cell>
          <cell r="H1199">
            <v>0</v>
          </cell>
          <cell r="I1199">
            <v>1000</v>
          </cell>
          <cell r="J1199">
            <v>14375</v>
          </cell>
          <cell r="K1199">
            <v>12277.14</v>
          </cell>
          <cell r="L1199">
            <v>12574.63</v>
          </cell>
          <cell r="M1199">
            <v>0</v>
          </cell>
          <cell r="N1199">
            <v>0</v>
          </cell>
          <cell r="O1199">
            <v>0</v>
          </cell>
          <cell r="P1199" t="str">
            <v/>
          </cell>
          <cell r="Q1199" t="str">
            <v>96908</v>
          </cell>
          <cell r="R1199" t="str">
            <v/>
          </cell>
          <cell r="S1199" t="str">
            <v/>
          </cell>
          <cell r="T1199" t="str">
            <v/>
          </cell>
          <cell r="U1199" t="str">
            <v>7920</v>
          </cell>
          <cell r="V1199" t="str">
            <v>ZGFT</v>
          </cell>
          <cell r="W1199">
            <v>45748</v>
          </cell>
          <cell r="X1199">
            <v>0.11</v>
          </cell>
          <cell r="Y1199">
            <v>13.9578393</v>
          </cell>
        </row>
        <row r="1200">
          <cell r="A1200" t="str">
            <v>96908-001010A000</v>
          </cell>
          <cell r="B1200" t="str">
            <v>FG,GSUBUSW-Flex-Mini_NA,Packing ASSY</v>
          </cell>
          <cell r="C1200" t="str">
            <v>429B</v>
          </cell>
          <cell r="D1200" t="str">
            <v>N10</v>
          </cell>
          <cell r="E1200" t="str">
            <v/>
          </cell>
          <cell r="F1200" t="str">
            <v>ZGFT</v>
          </cell>
          <cell r="G1200" t="str">
            <v>OCS  96908</v>
          </cell>
          <cell r="H1200">
            <v>0</v>
          </cell>
          <cell r="I1200">
            <v>1000</v>
          </cell>
          <cell r="J1200">
            <v>0</v>
          </cell>
          <cell r="K1200">
            <v>12579.23</v>
          </cell>
          <cell r="L1200">
            <v>12808.41</v>
          </cell>
          <cell r="M1200">
            <v>0</v>
          </cell>
          <cell r="N1200">
            <v>0</v>
          </cell>
          <cell r="O1200">
            <v>0</v>
          </cell>
          <cell r="P1200" t="str">
            <v/>
          </cell>
          <cell r="Q1200" t="str">
            <v>96908</v>
          </cell>
          <cell r="R1200" t="str">
            <v/>
          </cell>
          <cell r="S1200" t="str">
            <v/>
          </cell>
          <cell r="T1200" t="str">
            <v/>
          </cell>
          <cell r="U1200" t="str">
            <v>7920</v>
          </cell>
          <cell r="V1200" t="str">
            <v>ZGFT</v>
          </cell>
          <cell r="W1200">
            <v>45748</v>
          </cell>
          <cell r="X1200">
            <v>0.11</v>
          </cell>
          <cell r="Y1200">
            <v>14.217335100000001</v>
          </cell>
        </row>
        <row r="1201">
          <cell r="A1201" t="str">
            <v>96908-001020A000</v>
          </cell>
          <cell r="B1201" t="str">
            <v>FG,GSUBUSW-Flex-Mini_NA,Packing ASSY</v>
          </cell>
          <cell r="C1201" t="str">
            <v>429A</v>
          </cell>
          <cell r="D1201" t="str">
            <v>N10</v>
          </cell>
          <cell r="E1201" t="str">
            <v/>
          </cell>
          <cell r="F1201" t="str">
            <v>ZGFT</v>
          </cell>
          <cell r="G1201" t="str">
            <v>OCS  96908</v>
          </cell>
          <cell r="H1201">
            <v>0</v>
          </cell>
          <cell r="I1201">
            <v>1000</v>
          </cell>
          <cell r="J1201">
            <v>15506.11</v>
          </cell>
          <cell r="K1201">
            <v>15437.14</v>
          </cell>
          <cell r="L1201">
            <v>15735.73</v>
          </cell>
          <cell r="M1201">
            <v>0</v>
          </cell>
          <cell r="N1201">
            <v>0</v>
          </cell>
          <cell r="O1201">
            <v>0</v>
          </cell>
          <cell r="P1201" t="str">
            <v/>
          </cell>
          <cell r="Q1201" t="str">
            <v>96908</v>
          </cell>
          <cell r="R1201" t="str">
            <v/>
          </cell>
          <cell r="S1201" t="str">
            <v/>
          </cell>
          <cell r="T1201" t="str">
            <v/>
          </cell>
          <cell r="U1201" t="str">
            <v>7920</v>
          </cell>
          <cell r="V1201" t="str">
            <v>ZGFT</v>
          </cell>
          <cell r="W1201">
            <v>45748</v>
          </cell>
          <cell r="X1201">
            <v>0.11</v>
          </cell>
          <cell r="Y1201">
            <v>17.466660300000001</v>
          </cell>
        </row>
        <row r="1202">
          <cell r="A1202" t="str">
            <v>96908-001020A000</v>
          </cell>
          <cell r="B1202" t="str">
            <v>FG,GSUBUSW-Flex-Mini_NA,Packing ASSY</v>
          </cell>
          <cell r="C1202" t="str">
            <v>429B</v>
          </cell>
          <cell r="D1202" t="str">
            <v>N10</v>
          </cell>
          <cell r="E1202" t="str">
            <v/>
          </cell>
          <cell r="F1202" t="str">
            <v>ZGFT</v>
          </cell>
          <cell r="G1202" t="str">
            <v>OCS  96908</v>
          </cell>
          <cell r="H1202">
            <v>0</v>
          </cell>
          <cell r="I1202">
            <v>1000</v>
          </cell>
          <cell r="J1202">
            <v>17318.09</v>
          </cell>
          <cell r="K1202">
            <v>15654.14</v>
          </cell>
          <cell r="L1202">
            <v>15849.05</v>
          </cell>
          <cell r="M1202">
            <v>0</v>
          </cell>
          <cell r="N1202">
            <v>0</v>
          </cell>
          <cell r="O1202">
            <v>0</v>
          </cell>
          <cell r="P1202" t="str">
            <v/>
          </cell>
          <cell r="Q1202" t="str">
            <v>96908</v>
          </cell>
          <cell r="R1202" t="str">
            <v/>
          </cell>
          <cell r="S1202" t="str">
            <v/>
          </cell>
          <cell r="T1202" t="str">
            <v/>
          </cell>
          <cell r="U1202" t="str">
            <v>7920</v>
          </cell>
          <cell r="V1202" t="str">
            <v>ZGFT</v>
          </cell>
          <cell r="W1202">
            <v>45748</v>
          </cell>
          <cell r="X1202">
            <v>0.11</v>
          </cell>
          <cell r="Y1202">
            <v>17.5924455</v>
          </cell>
        </row>
        <row r="1203">
          <cell r="A1203" t="str">
            <v>96908-001030A000</v>
          </cell>
          <cell r="B1203" t="str">
            <v>FG,GSUBUSW-Flex-Mini_NA,Packing ASSY</v>
          </cell>
          <cell r="C1203" t="str">
            <v>429A</v>
          </cell>
          <cell r="D1203" t="str">
            <v>N10</v>
          </cell>
          <cell r="E1203" t="str">
            <v/>
          </cell>
          <cell r="F1203" t="str">
            <v>ZGFT</v>
          </cell>
          <cell r="G1203" t="str">
            <v>OCS  96908</v>
          </cell>
          <cell r="H1203">
            <v>0</v>
          </cell>
          <cell r="I1203">
            <v>1000</v>
          </cell>
          <cell r="J1203">
            <v>0</v>
          </cell>
          <cell r="K1203">
            <v>35302.47</v>
          </cell>
          <cell r="L1203">
            <v>35899.18</v>
          </cell>
          <cell r="M1203">
            <v>0</v>
          </cell>
          <cell r="N1203">
            <v>0</v>
          </cell>
          <cell r="O1203">
            <v>0</v>
          </cell>
          <cell r="P1203" t="str">
            <v/>
          </cell>
          <cell r="Q1203" t="str">
            <v>96908</v>
          </cell>
          <cell r="R1203" t="str">
            <v/>
          </cell>
          <cell r="S1203" t="str">
            <v/>
          </cell>
          <cell r="T1203" t="str">
            <v/>
          </cell>
          <cell r="U1203" t="str">
            <v>7920</v>
          </cell>
          <cell r="V1203" t="str">
            <v>ZGFT</v>
          </cell>
          <cell r="W1203">
            <v>45748</v>
          </cell>
          <cell r="X1203">
            <v>0.11</v>
          </cell>
          <cell r="Y1203">
            <v>39.848089800000004</v>
          </cell>
        </row>
        <row r="1204">
          <cell r="A1204" t="str">
            <v>96908-001030A000</v>
          </cell>
          <cell r="B1204" t="str">
            <v>FG,GSUBUSW-Flex-Mini_NA,Packing ASSY</v>
          </cell>
          <cell r="C1204" t="str">
            <v>429B</v>
          </cell>
          <cell r="D1204" t="str">
            <v>N10</v>
          </cell>
          <cell r="E1204" t="str">
            <v/>
          </cell>
          <cell r="F1204" t="str">
            <v>ZGFT</v>
          </cell>
          <cell r="G1204" t="str">
            <v>OCS  96908</v>
          </cell>
          <cell r="H1204">
            <v>0</v>
          </cell>
          <cell r="I1204">
            <v>1000</v>
          </cell>
          <cell r="J1204">
            <v>0</v>
          </cell>
          <cell r="K1204">
            <v>37497.33</v>
          </cell>
          <cell r="L1204">
            <v>38995.83</v>
          </cell>
          <cell r="M1204">
            <v>0</v>
          </cell>
          <cell r="N1204">
            <v>0</v>
          </cell>
          <cell r="O1204">
            <v>0</v>
          </cell>
          <cell r="P1204" t="str">
            <v/>
          </cell>
          <cell r="Q1204" t="str">
            <v>96908</v>
          </cell>
          <cell r="R1204" t="str">
            <v/>
          </cell>
          <cell r="S1204" t="str">
            <v/>
          </cell>
          <cell r="T1204" t="str">
            <v/>
          </cell>
          <cell r="U1204" t="str">
            <v>7920</v>
          </cell>
          <cell r="V1204" t="str">
            <v>ZGFT</v>
          </cell>
          <cell r="W1204">
            <v>45748</v>
          </cell>
          <cell r="X1204">
            <v>0.11</v>
          </cell>
          <cell r="Y1204">
            <v>43.285371300000008</v>
          </cell>
        </row>
        <row r="1205">
          <cell r="A1205" t="str">
            <v>96908-001040A000</v>
          </cell>
          <cell r="B1205" t="str">
            <v>FG,GSUBUSW-Flex-Mini_NA,Packing ASSY</v>
          </cell>
          <cell r="C1205" t="str">
            <v>429A</v>
          </cell>
          <cell r="D1205" t="str">
            <v>N10</v>
          </cell>
          <cell r="E1205" t="str">
            <v/>
          </cell>
          <cell r="F1205" t="str">
            <v>ZGFT</v>
          </cell>
          <cell r="G1205" t="str">
            <v>OCS  96908</v>
          </cell>
          <cell r="H1205">
            <v>0</v>
          </cell>
          <cell r="I1205">
            <v>1000</v>
          </cell>
          <cell r="J1205">
            <v>59822.22</v>
          </cell>
          <cell r="K1205">
            <v>58417.38</v>
          </cell>
          <cell r="L1205">
            <v>55777.59</v>
          </cell>
          <cell r="M1205">
            <v>0</v>
          </cell>
          <cell r="N1205">
            <v>0</v>
          </cell>
          <cell r="O1205">
            <v>0</v>
          </cell>
          <cell r="P1205" t="str">
            <v/>
          </cell>
          <cell r="Q1205" t="str">
            <v>96908</v>
          </cell>
          <cell r="R1205" t="str">
            <v/>
          </cell>
          <cell r="S1205" t="str">
            <v/>
          </cell>
          <cell r="T1205" t="str">
            <v/>
          </cell>
          <cell r="U1205" t="str">
            <v>7920</v>
          </cell>
          <cell r="V1205" t="str">
            <v>ZGFT</v>
          </cell>
          <cell r="W1205">
            <v>45748</v>
          </cell>
          <cell r="X1205">
            <v>0.11</v>
          </cell>
          <cell r="Y1205">
            <v>61.9131249</v>
          </cell>
        </row>
        <row r="1206">
          <cell r="A1206" t="str">
            <v>96908-001050A000</v>
          </cell>
          <cell r="B1206" t="str">
            <v>FG,GSUBUSW-Pro-48-POE_NA,Packing ASSY AU</v>
          </cell>
          <cell r="C1206" t="str">
            <v>429A</v>
          </cell>
          <cell r="D1206" t="str">
            <v>N10</v>
          </cell>
          <cell r="E1206" t="str">
            <v/>
          </cell>
          <cell r="F1206" t="str">
            <v>ZGFT</v>
          </cell>
          <cell r="G1206" t="str">
            <v>OCS  96908</v>
          </cell>
          <cell r="H1206">
            <v>0</v>
          </cell>
          <cell r="I1206">
            <v>1000</v>
          </cell>
          <cell r="J1206">
            <v>349584.17</v>
          </cell>
          <cell r="K1206">
            <v>348091.97</v>
          </cell>
          <cell r="L1206">
            <v>348100.97</v>
          </cell>
          <cell r="M1206">
            <v>0</v>
          </cell>
          <cell r="N1206">
            <v>0</v>
          </cell>
          <cell r="O1206">
            <v>0</v>
          </cell>
          <cell r="P1206" t="str">
            <v/>
          </cell>
          <cell r="Q1206" t="str">
            <v>96908</v>
          </cell>
          <cell r="R1206" t="str">
            <v/>
          </cell>
          <cell r="S1206" t="str">
            <v/>
          </cell>
          <cell r="T1206" t="str">
            <v/>
          </cell>
          <cell r="U1206" t="str">
            <v>7920</v>
          </cell>
          <cell r="V1206" t="str">
            <v>ZGFT</v>
          </cell>
          <cell r="W1206">
            <v>45748</v>
          </cell>
          <cell r="X1206">
            <v>0.11</v>
          </cell>
          <cell r="Y1206">
            <v>386.39207670000002</v>
          </cell>
        </row>
        <row r="1207">
          <cell r="A1207" t="str">
            <v>96908-001050A000</v>
          </cell>
          <cell r="B1207" t="str">
            <v>FG,GSUBUSW-Pro-48-POE_NA,Packing ASSY AU</v>
          </cell>
          <cell r="C1207" t="str">
            <v>429B</v>
          </cell>
          <cell r="D1207" t="str">
            <v>N10</v>
          </cell>
          <cell r="E1207" t="str">
            <v/>
          </cell>
          <cell r="F1207" t="str">
            <v>ZGFT</v>
          </cell>
          <cell r="G1207" t="str">
            <v>OCS  96908</v>
          </cell>
          <cell r="H1207">
            <v>0</v>
          </cell>
          <cell r="I1207">
            <v>1000</v>
          </cell>
          <cell r="J1207">
            <v>0</v>
          </cell>
          <cell r="K1207">
            <v>344445.84</v>
          </cell>
          <cell r="L1207">
            <v>345201.02</v>
          </cell>
          <cell r="M1207">
            <v>0</v>
          </cell>
          <cell r="N1207">
            <v>0</v>
          </cell>
          <cell r="O1207">
            <v>0</v>
          </cell>
          <cell r="P1207" t="str">
            <v/>
          </cell>
          <cell r="Q1207" t="str">
            <v>96908</v>
          </cell>
          <cell r="R1207" t="str">
            <v/>
          </cell>
          <cell r="S1207" t="str">
            <v/>
          </cell>
          <cell r="T1207" t="str">
            <v/>
          </cell>
          <cell r="U1207" t="str">
            <v>7920</v>
          </cell>
          <cell r="V1207" t="str">
            <v>ZGFT</v>
          </cell>
          <cell r="W1207">
            <v>45748</v>
          </cell>
          <cell r="X1207">
            <v>0.11</v>
          </cell>
          <cell r="Y1207">
            <v>383.17313220000005</v>
          </cell>
        </row>
        <row r="1208">
          <cell r="A1208" t="str">
            <v>96908-001060A000</v>
          </cell>
          <cell r="B1208" t="str">
            <v>FG,GSUBUSW-Pro-48-POE_NA,Packing ASSY BR</v>
          </cell>
          <cell r="C1208" t="str">
            <v>429A</v>
          </cell>
          <cell r="D1208" t="str">
            <v>N10</v>
          </cell>
          <cell r="E1208" t="str">
            <v/>
          </cell>
          <cell r="F1208" t="str">
            <v>ZGFT</v>
          </cell>
          <cell r="G1208" t="str">
            <v>OCS  96908</v>
          </cell>
          <cell r="H1208">
            <v>0</v>
          </cell>
          <cell r="I1208">
            <v>1000</v>
          </cell>
          <cell r="J1208">
            <v>357400</v>
          </cell>
          <cell r="K1208">
            <v>348089.29</v>
          </cell>
          <cell r="L1208">
            <v>348111.79</v>
          </cell>
          <cell r="M1208">
            <v>0</v>
          </cell>
          <cell r="N1208">
            <v>0</v>
          </cell>
          <cell r="O1208">
            <v>0</v>
          </cell>
          <cell r="P1208" t="str">
            <v/>
          </cell>
          <cell r="Q1208" t="str">
            <v>96908</v>
          </cell>
          <cell r="R1208" t="str">
            <v/>
          </cell>
          <cell r="S1208" t="str">
            <v/>
          </cell>
          <cell r="T1208" t="str">
            <v/>
          </cell>
          <cell r="U1208" t="str">
            <v>7920</v>
          </cell>
          <cell r="V1208" t="str">
            <v>ZGFT</v>
          </cell>
          <cell r="W1208">
            <v>45748</v>
          </cell>
          <cell r="X1208">
            <v>0.11</v>
          </cell>
          <cell r="Y1208">
            <v>386.40408690000004</v>
          </cell>
        </row>
        <row r="1209">
          <cell r="A1209" t="str">
            <v>96908-001060A000</v>
          </cell>
          <cell r="B1209" t="str">
            <v>FG,GSUBUSW-Pro-48-POE_NA,Packing ASSY BR</v>
          </cell>
          <cell r="C1209" t="str">
            <v>429B</v>
          </cell>
          <cell r="D1209" t="str">
            <v>N10</v>
          </cell>
          <cell r="E1209" t="str">
            <v/>
          </cell>
          <cell r="F1209" t="str">
            <v>ZGFT</v>
          </cell>
          <cell r="G1209" t="str">
            <v>OCS  96908</v>
          </cell>
          <cell r="H1209">
            <v>0</v>
          </cell>
          <cell r="I1209">
            <v>1000</v>
          </cell>
          <cell r="J1209">
            <v>370660</v>
          </cell>
          <cell r="K1209">
            <v>344177.46</v>
          </cell>
          <cell r="L1209">
            <v>344867.72</v>
          </cell>
          <cell r="M1209">
            <v>0</v>
          </cell>
          <cell r="N1209">
            <v>0</v>
          </cell>
          <cell r="O1209">
            <v>0</v>
          </cell>
          <cell r="P1209" t="str">
            <v/>
          </cell>
          <cell r="Q1209" t="str">
            <v>96908</v>
          </cell>
          <cell r="R1209" t="str">
            <v/>
          </cell>
          <cell r="S1209" t="str">
            <v/>
          </cell>
          <cell r="T1209" t="str">
            <v/>
          </cell>
          <cell r="U1209" t="str">
            <v>7920</v>
          </cell>
          <cell r="V1209" t="str">
            <v>ZGFT</v>
          </cell>
          <cell r="W1209">
            <v>45748</v>
          </cell>
          <cell r="X1209">
            <v>0.11</v>
          </cell>
          <cell r="Y1209">
            <v>382.80316920000001</v>
          </cell>
        </row>
        <row r="1210">
          <cell r="A1210" t="str">
            <v>96908-001070A000</v>
          </cell>
          <cell r="B1210" t="str">
            <v>FG,GSUBUSW-Pro-48-POE_NA,Packing ASSY EU</v>
          </cell>
          <cell r="C1210" t="str">
            <v>429A</v>
          </cell>
          <cell r="D1210" t="str">
            <v>N10</v>
          </cell>
          <cell r="E1210" t="str">
            <v/>
          </cell>
          <cell r="F1210" t="str">
            <v>ZGFT</v>
          </cell>
          <cell r="G1210" t="str">
            <v>OCS  96908</v>
          </cell>
          <cell r="H1210">
            <v>0</v>
          </cell>
          <cell r="I1210">
            <v>1000</v>
          </cell>
          <cell r="J1210">
            <v>358352.41</v>
          </cell>
          <cell r="K1210">
            <v>349913.97</v>
          </cell>
          <cell r="L1210">
            <v>348114.64</v>
          </cell>
          <cell r="M1210">
            <v>0</v>
          </cell>
          <cell r="N1210">
            <v>226970.74</v>
          </cell>
          <cell r="O1210">
            <v>652</v>
          </cell>
          <cell r="P1210" t="str">
            <v/>
          </cell>
          <cell r="Q1210" t="str">
            <v>96908</v>
          </cell>
          <cell r="R1210" t="str">
            <v/>
          </cell>
          <cell r="S1210" t="str">
            <v/>
          </cell>
          <cell r="T1210" t="str">
            <v/>
          </cell>
          <cell r="U1210" t="str">
            <v>7920</v>
          </cell>
          <cell r="V1210" t="str">
            <v>ZGFT</v>
          </cell>
          <cell r="W1210">
            <v>45748</v>
          </cell>
          <cell r="X1210">
            <v>0.11</v>
          </cell>
          <cell r="Y1210">
            <v>386.40725040000007</v>
          </cell>
        </row>
        <row r="1211">
          <cell r="A1211" t="str">
            <v>96908-001070A000</v>
          </cell>
          <cell r="B1211" t="str">
            <v>FG,GSUBUSW-Pro-48-POE_NA,Packing ASSY EU</v>
          </cell>
          <cell r="C1211" t="str">
            <v>429B</v>
          </cell>
          <cell r="D1211" t="str">
            <v>N10</v>
          </cell>
          <cell r="E1211" t="str">
            <v/>
          </cell>
          <cell r="F1211" t="str">
            <v>ZGFT</v>
          </cell>
          <cell r="G1211" t="str">
            <v>OCS  96908</v>
          </cell>
          <cell r="H1211">
            <v>0</v>
          </cell>
          <cell r="I1211">
            <v>1000</v>
          </cell>
          <cell r="J1211">
            <v>370852.3</v>
          </cell>
          <cell r="K1211">
            <v>344180.31</v>
          </cell>
          <cell r="L1211">
            <v>344870.57</v>
          </cell>
          <cell r="M1211">
            <v>0</v>
          </cell>
          <cell r="N1211">
            <v>0</v>
          </cell>
          <cell r="O1211">
            <v>0</v>
          </cell>
          <cell r="P1211" t="str">
            <v/>
          </cell>
          <cell r="Q1211" t="str">
            <v>96908</v>
          </cell>
          <cell r="R1211" t="str">
            <v/>
          </cell>
          <cell r="S1211" t="str">
            <v/>
          </cell>
          <cell r="T1211" t="str">
            <v/>
          </cell>
          <cell r="U1211" t="str">
            <v>7920</v>
          </cell>
          <cell r="V1211" t="str">
            <v>ZGFT</v>
          </cell>
          <cell r="W1211">
            <v>45748</v>
          </cell>
          <cell r="X1211">
            <v>0.11</v>
          </cell>
          <cell r="Y1211">
            <v>382.80633270000004</v>
          </cell>
        </row>
        <row r="1212">
          <cell r="A1212" t="str">
            <v>96908-001080A000</v>
          </cell>
          <cell r="B1212" t="str">
            <v>FG,GSUBUSW-Pro-48-POE_NA,Packing ASSY</v>
          </cell>
          <cell r="C1212" t="str">
            <v>429A</v>
          </cell>
          <cell r="D1212" t="str">
            <v>N10</v>
          </cell>
          <cell r="E1212" t="str">
            <v/>
          </cell>
          <cell r="F1212" t="str">
            <v>ZGFT</v>
          </cell>
          <cell r="G1212" t="str">
            <v>OCS  96908</v>
          </cell>
          <cell r="H1212">
            <v>0</v>
          </cell>
          <cell r="I1212">
            <v>1000</v>
          </cell>
          <cell r="J1212">
            <v>349110.74</v>
          </cell>
          <cell r="K1212">
            <v>349855.12</v>
          </cell>
          <cell r="L1212">
            <v>348055.79</v>
          </cell>
          <cell r="M1212">
            <v>0</v>
          </cell>
          <cell r="N1212">
            <v>300720.21000000002</v>
          </cell>
          <cell r="O1212">
            <v>864</v>
          </cell>
          <cell r="P1212" t="str">
            <v/>
          </cell>
          <cell r="Q1212" t="str">
            <v>96908</v>
          </cell>
          <cell r="R1212" t="str">
            <v/>
          </cell>
          <cell r="S1212" t="str">
            <v/>
          </cell>
          <cell r="T1212" t="str">
            <v/>
          </cell>
          <cell r="U1212" t="str">
            <v>7920</v>
          </cell>
          <cell r="V1212" t="str">
            <v>ZGFT</v>
          </cell>
          <cell r="W1212">
            <v>45748</v>
          </cell>
          <cell r="X1212">
            <v>0.11</v>
          </cell>
          <cell r="Y1212">
            <v>386.34192690000003</v>
          </cell>
        </row>
        <row r="1213">
          <cell r="A1213" t="str">
            <v>96908-001080A000</v>
          </cell>
          <cell r="B1213" t="str">
            <v>FG,GSUBUSW-Pro-48-POE_NA,Packing ASSY</v>
          </cell>
          <cell r="C1213" t="str">
            <v>429B</v>
          </cell>
          <cell r="D1213" t="str">
            <v>N10</v>
          </cell>
          <cell r="E1213" t="str">
            <v/>
          </cell>
          <cell r="F1213" t="str">
            <v>ZGFT</v>
          </cell>
          <cell r="G1213" t="str">
            <v>OCS  96908</v>
          </cell>
          <cell r="H1213">
            <v>0</v>
          </cell>
          <cell r="I1213">
            <v>1000</v>
          </cell>
          <cell r="J1213">
            <v>0</v>
          </cell>
          <cell r="K1213">
            <v>344183.82</v>
          </cell>
          <cell r="L1213">
            <v>344881.75</v>
          </cell>
          <cell r="M1213">
            <v>0</v>
          </cell>
          <cell r="N1213">
            <v>0</v>
          </cell>
          <cell r="O1213">
            <v>0</v>
          </cell>
          <cell r="P1213" t="str">
            <v/>
          </cell>
          <cell r="Q1213" t="str">
            <v>96908</v>
          </cell>
          <cell r="R1213" t="str">
            <v/>
          </cell>
          <cell r="S1213" t="str">
            <v/>
          </cell>
          <cell r="T1213" t="str">
            <v/>
          </cell>
          <cell r="U1213" t="str">
            <v>7920</v>
          </cell>
          <cell r="V1213" t="str">
            <v>ZGFT</v>
          </cell>
          <cell r="W1213">
            <v>45748</v>
          </cell>
          <cell r="X1213">
            <v>0.11</v>
          </cell>
          <cell r="Y1213">
            <v>382.81874250000004</v>
          </cell>
        </row>
        <row r="1214">
          <cell r="A1214" t="str">
            <v>96908-001090A000</v>
          </cell>
          <cell r="B1214" t="str">
            <v>FG,GSUBUSW-Lite-8-POE_NA,Packing ASSY AU</v>
          </cell>
          <cell r="C1214" t="str">
            <v>429A</v>
          </cell>
          <cell r="D1214" t="str">
            <v>N10</v>
          </cell>
          <cell r="E1214" t="str">
            <v/>
          </cell>
          <cell r="F1214" t="str">
            <v>ZGFT</v>
          </cell>
          <cell r="G1214" t="str">
            <v>OCS  96908</v>
          </cell>
          <cell r="H1214">
            <v>0</v>
          </cell>
          <cell r="I1214">
            <v>1000</v>
          </cell>
          <cell r="J1214">
            <v>46975</v>
          </cell>
          <cell r="K1214">
            <v>39994.19</v>
          </cell>
          <cell r="L1214">
            <v>41394.050000000003</v>
          </cell>
          <cell r="M1214">
            <v>0</v>
          </cell>
          <cell r="N1214">
            <v>0</v>
          </cell>
          <cell r="O1214">
            <v>0</v>
          </cell>
          <cell r="P1214" t="str">
            <v/>
          </cell>
          <cell r="Q1214" t="str">
            <v>96908</v>
          </cell>
          <cell r="R1214" t="str">
            <v/>
          </cell>
          <cell r="S1214" t="str">
            <v/>
          </cell>
          <cell r="T1214" t="str">
            <v/>
          </cell>
          <cell r="U1214" t="str">
            <v>7920</v>
          </cell>
          <cell r="V1214" t="str">
            <v>ZGFT</v>
          </cell>
          <cell r="W1214">
            <v>45748</v>
          </cell>
          <cell r="X1214">
            <v>0.11</v>
          </cell>
          <cell r="Y1214">
            <v>45.947395500000006</v>
          </cell>
        </row>
        <row r="1215">
          <cell r="A1215" t="str">
            <v>96908-001090A000</v>
          </cell>
          <cell r="B1215" t="str">
            <v>FG,GSUBUSW-Lite-8-POE_NA,Packing ASSY AU</v>
          </cell>
          <cell r="C1215" t="str">
            <v>429B</v>
          </cell>
          <cell r="D1215" t="str">
            <v>N10</v>
          </cell>
          <cell r="E1215" t="str">
            <v/>
          </cell>
          <cell r="F1215" t="str">
            <v>ZGFT</v>
          </cell>
          <cell r="G1215" t="str">
            <v>OCS  96908</v>
          </cell>
          <cell r="H1215">
            <v>0</v>
          </cell>
          <cell r="I1215">
            <v>1000</v>
          </cell>
          <cell r="J1215">
            <v>46975</v>
          </cell>
          <cell r="K1215">
            <v>40271</v>
          </cell>
          <cell r="L1215">
            <v>40469.9</v>
          </cell>
          <cell r="M1215">
            <v>0</v>
          </cell>
          <cell r="N1215">
            <v>0</v>
          </cell>
          <cell r="O1215">
            <v>0</v>
          </cell>
          <cell r="P1215" t="str">
            <v/>
          </cell>
          <cell r="Q1215" t="str">
            <v>96908</v>
          </cell>
          <cell r="R1215" t="str">
            <v/>
          </cell>
          <cell r="S1215" t="str">
            <v/>
          </cell>
          <cell r="T1215" t="str">
            <v/>
          </cell>
          <cell r="U1215" t="str">
            <v>7920</v>
          </cell>
          <cell r="V1215" t="str">
            <v>ZGFT</v>
          </cell>
          <cell r="W1215">
            <v>45748</v>
          </cell>
          <cell r="X1215">
            <v>0.11</v>
          </cell>
          <cell r="Y1215">
            <v>44.921589000000004</v>
          </cell>
        </row>
        <row r="1216">
          <cell r="A1216" t="str">
            <v>96908-001100A000</v>
          </cell>
          <cell r="B1216" t="str">
            <v>FG,GSUBUSW-Lite-8-POE_NA,Packing ASSY AU</v>
          </cell>
          <cell r="C1216" t="str">
            <v>429A</v>
          </cell>
          <cell r="D1216" t="str">
            <v>N10</v>
          </cell>
          <cell r="E1216" t="str">
            <v/>
          </cell>
          <cell r="F1216" t="str">
            <v>ZGFT</v>
          </cell>
          <cell r="G1216" t="str">
            <v>OCS  96908</v>
          </cell>
          <cell r="H1216">
            <v>0</v>
          </cell>
          <cell r="I1216">
            <v>1000</v>
          </cell>
          <cell r="J1216">
            <v>47550</v>
          </cell>
          <cell r="K1216">
            <v>39574.49</v>
          </cell>
          <cell r="L1216">
            <v>40974.35</v>
          </cell>
          <cell r="M1216">
            <v>0</v>
          </cell>
          <cell r="N1216">
            <v>0</v>
          </cell>
          <cell r="O1216">
            <v>0</v>
          </cell>
          <cell r="P1216" t="str">
            <v/>
          </cell>
          <cell r="Q1216" t="str">
            <v>96908</v>
          </cell>
          <cell r="R1216" t="str">
            <v/>
          </cell>
          <cell r="S1216" t="str">
            <v/>
          </cell>
          <cell r="T1216" t="str">
            <v/>
          </cell>
          <cell r="U1216" t="str">
            <v>7920</v>
          </cell>
          <cell r="V1216" t="str">
            <v>ZGFT</v>
          </cell>
          <cell r="W1216">
            <v>45748</v>
          </cell>
          <cell r="X1216">
            <v>0.11</v>
          </cell>
          <cell r="Y1216">
            <v>45.481528500000003</v>
          </cell>
        </row>
        <row r="1217">
          <cell r="A1217" t="str">
            <v>96908-001100A000</v>
          </cell>
          <cell r="B1217" t="str">
            <v>FG,GSUBUSW-Lite-8-POE_NA,Packing ASSY AU</v>
          </cell>
          <cell r="C1217" t="str">
            <v>429B</v>
          </cell>
          <cell r="D1217" t="str">
            <v>N10</v>
          </cell>
          <cell r="E1217" t="str">
            <v/>
          </cell>
          <cell r="F1217" t="str">
            <v>ZGFT</v>
          </cell>
          <cell r="G1217" t="str">
            <v>OCS  96908</v>
          </cell>
          <cell r="H1217">
            <v>0</v>
          </cell>
          <cell r="I1217">
            <v>1000</v>
          </cell>
          <cell r="J1217">
            <v>43445</v>
          </cell>
          <cell r="K1217">
            <v>40194.94</v>
          </cell>
          <cell r="L1217">
            <v>40568.5</v>
          </cell>
          <cell r="M1217">
            <v>0</v>
          </cell>
          <cell r="N1217">
            <v>0</v>
          </cell>
          <cell r="O1217">
            <v>0</v>
          </cell>
          <cell r="P1217" t="str">
            <v/>
          </cell>
          <cell r="Q1217" t="str">
            <v>96908</v>
          </cell>
          <cell r="R1217" t="str">
            <v/>
          </cell>
          <cell r="S1217" t="str">
            <v/>
          </cell>
          <cell r="T1217" t="str">
            <v/>
          </cell>
          <cell r="U1217" t="str">
            <v>7920</v>
          </cell>
          <cell r="V1217" t="str">
            <v>ZGFT</v>
          </cell>
          <cell r="W1217">
            <v>45748</v>
          </cell>
          <cell r="X1217">
            <v>0.11</v>
          </cell>
          <cell r="Y1217">
            <v>45.031035000000003</v>
          </cell>
        </row>
        <row r="1218">
          <cell r="A1218" t="str">
            <v>96908-001110A000</v>
          </cell>
          <cell r="B1218" t="str">
            <v>FG,GSUBUSW-24-POE_NA,Packing ASSY AR</v>
          </cell>
          <cell r="C1218" t="str">
            <v>429A</v>
          </cell>
          <cell r="D1218" t="str">
            <v>N10</v>
          </cell>
          <cell r="E1218" t="str">
            <v/>
          </cell>
          <cell r="F1218" t="str">
            <v>ZGFT</v>
          </cell>
          <cell r="G1218" t="str">
            <v>OCS  96908</v>
          </cell>
          <cell r="H1218">
            <v>0</v>
          </cell>
          <cell r="I1218">
            <v>1000</v>
          </cell>
          <cell r="J1218">
            <v>0</v>
          </cell>
          <cell r="K1218">
            <v>108431.38</v>
          </cell>
          <cell r="L1218">
            <v>108810.08</v>
          </cell>
          <cell r="M1218">
            <v>0</v>
          </cell>
          <cell r="N1218">
            <v>0</v>
          </cell>
          <cell r="O1218">
            <v>0</v>
          </cell>
          <cell r="P1218" t="str">
            <v/>
          </cell>
          <cell r="Q1218" t="str">
            <v>96908</v>
          </cell>
          <cell r="R1218" t="str">
            <v/>
          </cell>
          <cell r="S1218" t="str">
            <v/>
          </cell>
          <cell r="T1218" t="str">
            <v/>
          </cell>
          <cell r="U1218" t="str">
            <v>7920</v>
          </cell>
          <cell r="V1218" t="str">
            <v>ZGFT</v>
          </cell>
          <cell r="W1218">
            <v>45748</v>
          </cell>
          <cell r="X1218">
            <v>0.11</v>
          </cell>
          <cell r="Y1218">
            <v>120.77918880000001</v>
          </cell>
        </row>
        <row r="1219">
          <cell r="A1219" t="str">
            <v>96908-001110A000</v>
          </cell>
          <cell r="B1219" t="str">
            <v>FG,GSUBUSW-24-POE_NA,Packing ASSY AR</v>
          </cell>
          <cell r="C1219" t="str">
            <v>429B</v>
          </cell>
          <cell r="D1219" t="str">
            <v>N10</v>
          </cell>
          <cell r="E1219" t="str">
            <v/>
          </cell>
          <cell r="F1219" t="str">
            <v>ZGFT</v>
          </cell>
          <cell r="G1219" t="str">
            <v>OCS  96908</v>
          </cell>
          <cell r="H1219">
            <v>0</v>
          </cell>
          <cell r="I1219">
            <v>1000</v>
          </cell>
          <cell r="J1219">
            <v>0</v>
          </cell>
          <cell r="K1219">
            <v>110378.58</v>
          </cell>
          <cell r="L1219">
            <v>110393.87</v>
          </cell>
          <cell r="M1219">
            <v>0</v>
          </cell>
          <cell r="N1219">
            <v>0</v>
          </cell>
          <cell r="O1219">
            <v>0</v>
          </cell>
          <cell r="P1219" t="str">
            <v/>
          </cell>
          <cell r="Q1219" t="str">
            <v>96908</v>
          </cell>
          <cell r="R1219" t="str">
            <v/>
          </cell>
          <cell r="S1219" t="str">
            <v/>
          </cell>
          <cell r="T1219" t="str">
            <v/>
          </cell>
          <cell r="U1219" t="str">
            <v>7920</v>
          </cell>
          <cell r="V1219" t="str">
            <v>ZGFT</v>
          </cell>
          <cell r="W1219">
            <v>45748</v>
          </cell>
          <cell r="X1219">
            <v>0.11</v>
          </cell>
          <cell r="Y1219">
            <v>122.5371957</v>
          </cell>
        </row>
        <row r="1220">
          <cell r="A1220" t="str">
            <v>96908-001120A000</v>
          </cell>
          <cell r="B1220" t="str">
            <v>FG,GSUBUSW-24-POE_NA,Packing ASSY AU</v>
          </cell>
          <cell r="C1220" t="str">
            <v>429A</v>
          </cell>
          <cell r="D1220" t="str">
            <v>N10</v>
          </cell>
          <cell r="E1220" t="str">
            <v/>
          </cell>
          <cell r="F1220" t="str">
            <v>ZGFT</v>
          </cell>
          <cell r="G1220" t="str">
            <v>OCS  96908</v>
          </cell>
          <cell r="H1220">
            <v>0</v>
          </cell>
          <cell r="I1220">
            <v>1000</v>
          </cell>
          <cell r="J1220">
            <v>125540</v>
          </cell>
          <cell r="K1220">
            <v>110355.46</v>
          </cell>
          <cell r="L1220">
            <v>109181.48</v>
          </cell>
          <cell r="M1220">
            <v>0</v>
          </cell>
          <cell r="N1220">
            <v>0</v>
          </cell>
          <cell r="O1220">
            <v>0</v>
          </cell>
          <cell r="P1220" t="str">
            <v/>
          </cell>
          <cell r="Q1220" t="str">
            <v>96908</v>
          </cell>
          <cell r="R1220" t="str">
            <v/>
          </cell>
          <cell r="S1220" t="str">
            <v/>
          </cell>
          <cell r="T1220" t="str">
            <v/>
          </cell>
          <cell r="U1220" t="str">
            <v>7920</v>
          </cell>
          <cell r="V1220" t="str">
            <v>ZGFT</v>
          </cell>
          <cell r="W1220">
            <v>45748</v>
          </cell>
          <cell r="X1220">
            <v>0.11</v>
          </cell>
          <cell r="Y1220">
            <v>121.1914428</v>
          </cell>
        </row>
        <row r="1221">
          <cell r="A1221" t="str">
            <v>96908-001120A000</v>
          </cell>
          <cell r="B1221" t="str">
            <v>FG,GSUBUSW-24-POE_NA,Packing ASSY AU</v>
          </cell>
          <cell r="C1221" t="str">
            <v>429B</v>
          </cell>
          <cell r="D1221" t="str">
            <v>N10</v>
          </cell>
          <cell r="E1221" t="str">
            <v/>
          </cell>
          <cell r="F1221" t="str">
            <v>ZGFT</v>
          </cell>
          <cell r="G1221" t="str">
            <v>OCS  96908</v>
          </cell>
          <cell r="H1221">
            <v>0</v>
          </cell>
          <cell r="I1221">
            <v>1000</v>
          </cell>
          <cell r="J1221">
            <v>113734.81</v>
          </cell>
          <cell r="K1221">
            <v>110374.32</v>
          </cell>
          <cell r="L1221">
            <v>110389.61</v>
          </cell>
          <cell r="M1221">
            <v>0</v>
          </cell>
          <cell r="N1221">
            <v>0</v>
          </cell>
          <cell r="O1221">
            <v>0</v>
          </cell>
          <cell r="P1221" t="str">
            <v/>
          </cell>
          <cell r="Q1221" t="str">
            <v>96908</v>
          </cell>
          <cell r="R1221" t="str">
            <v/>
          </cell>
          <cell r="S1221" t="str">
            <v/>
          </cell>
          <cell r="T1221" t="str">
            <v/>
          </cell>
          <cell r="U1221" t="str">
            <v>7920</v>
          </cell>
          <cell r="V1221" t="str">
            <v>ZGFT</v>
          </cell>
          <cell r="W1221">
            <v>45748</v>
          </cell>
          <cell r="X1221">
            <v>0.11</v>
          </cell>
          <cell r="Y1221">
            <v>122.53246710000002</v>
          </cell>
        </row>
        <row r="1222">
          <cell r="A1222" t="str">
            <v>96908-001130A000</v>
          </cell>
          <cell r="B1222" t="str">
            <v>FG,FSUBUSP-RPS_NA,Packing ASSY EU (USP</v>
          </cell>
          <cell r="C1222" t="str">
            <v>429A</v>
          </cell>
          <cell r="D1222" t="str">
            <v>N10</v>
          </cell>
          <cell r="E1222" t="str">
            <v/>
          </cell>
          <cell r="F1222" t="str">
            <v>ZGFT</v>
          </cell>
          <cell r="G1222" t="str">
            <v>OCS  96908</v>
          </cell>
          <cell r="H1222">
            <v>0</v>
          </cell>
          <cell r="I1222">
            <v>1000</v>
          </cell>
          <cell r="J1222">
            <v>251876.77</v>
          </cell>
          <cell r="K1222">
            <v>233424.92</v>
          </cell>
          <cell r="L1222">
            <v>248656.75</v>
          </cell>
          <cell r="M1222">
            <v>0</v>
          </cell>
          <cell r="N1222">
            <v>70121.2</v>
          </cell>
          <cell r="O1222">
            <v>282</v>
          </cell>
          <cell r="P1222" t="str">
            <v/>
          </cell>
          <cell r="Q1222" t="str">
            <v>96908</v>
          </cell>
          <cell r="R1222" t="str">
            <v/>
          </cell>
          <cell r="S1222" t="str">
            <v/>
          </cell>
          <cell r="T1222" t="str">
            <v/>
          </cell>
          <cell r="U1222" t="str">
            <v>7920</v>
          </cell>
          <cell r="V1222" t="str">
            <v>ZGFT</v>
          </cell>
          <cell r="W1222">
            <v>45748</v>
          </cell>
          <cell r="X1222">
            <v>0.11</v>
          </cell>
          <cell r="Y1222">
            <v>276.00899250000003</v>
          </cell>
        </row>
        <row r="1223">
          <cell r="A1223" t="str">
            <v>96908-001130A000</v>
          </cell>
          <cell r="B1223" t="str">
            <v>FG,FSUBUSP-RPS_NA,Packing ASSY EU (USP</v>
          </cell>
          <cell r="C1223" t="str">
            <v>429B</v>
          </cell>
          <cell r="D1223" t="str">
            <v>N10</v>
          </cell>
          <cell r="E1223" t="str">
            <v/>
          </cell>
          <cell r="F1223" t="str">
            <v>ZGFT</v>
          </cell>
          <cell r="G1223" t="str">
            <v>OCS  96908</v>
          </cell>
          <cell r="H1223">
            <v>0</v>
          </cell>
          <cell r="I1223">
            <v>1000</v>
          </cell>
          <cell r="J1223">
            <v>0</v>
          </cell>
          <cell r="K1223">
            <v>232122.72</v>
          </cell>
          <cell r="L1223">
            <v>233674.99</v>
          </cell>
          <cell r="M1223">
            <v>0</v>
          </cell>
          <cell r="N1223">
            <v>0</v>
          </cell>
          <cell r="O1223">
            <v>0</v>
          </cell>
          <cell r="P1223" t="str">
            <v/>
          </cell>
          <cell r="Q1223" t="str">
            <v>96908</v>
          </cell>
          <cell r="R1223" t="str">
            <v/>
          </cell>
          <cell r="S1223" t="str">
            <v/>
          </cell>
          <cell r="T1223" t="str">
            <v/>
          </cell>
          <cell r="U1223" t="str">
            <v>7920</v>
          </cell>
          <cell r="V1223" t="str">
            <v>ZGFT</v>
          </cell>
          <cell r="W1223">
            <v>45748</v>
          </cell>
          <cell r="X1223">
            <v>0.11</v>
          </cell>
          <cell r="Y1223">
            <v>259.37923890000002</v>
          </cell>
        </row>
        <row r="1224">
          <cell r="A1224" t="str">
            <v>96908-001140A000</v>
          </cell>
          <cell r="B1224" t="str">
            <v>FG,FSUBUSP-RPS_NA,Packing ASSY AU (USP</v>
          </cell>
          <cell r="C1224" t="str">
            <v>429A</v>
          </cell>
          <cell r="D1224" t="str">
            <v>N10</v>
          </cell>
          <cell r="E1224" t="str">
            <v/>
          </cell>
          <cell r="F1224" t="str">
            <v>ZGFT</v>
          </cell>
          <cell r="G1224" t="str">
            <v>OCS  96908</v>
          </cell>
          <cell r="H1224">
            <v>0</v>
          </cell>
          <cell r="I1224">
            <v>1000</v>
          </cell>
          <cell r="J1224">
            <v>247943.75</v>
          </cell>
          <cell r="K1224">
            <v>233427.26</v>
          </cell>
          <cell r="L1224">
            <v>248659.09</v>
          </cell>
          <cell r="M1224">
            <v>0</v>
          </cell>
          <cell r="N1224">
            <v>0</v>
          </cell>
          <cell r="O1224">
            <v>0</v>
          </cell>
          <cell r="P1224" t="str">
            <v/>
          </cell>
          <cell r="Q1224" t="str">
            <v>96908</v>
          </cell>
          <cell r="R1224" t="str">
            <v/>
          </cell>
          <cell r="S1224" t="str">
            <v/>
          </cell>
          <cell r="T1224" t="str">
            <v/>
          </cell>
          <cell r="U1224" t="str">
            <v>7920</v>
          </cell>
          <cell r="V1224" t="str">
            <v>ZGFT</v>
          </cell>
          <cell r="W1224">
            <v>45748</v>
          </cell>
          <cell r="X1224">
            <v>0.11</v>
          </cell>
          <cell r="Y1224">
            <v>276.01158989999999</v>
          </cell>
        </row>
        <row r="1225">
          <cell r="A1225" t="str">
            <v>96908-001140A000</v>
          </cell>
          <cell r="B1225" t="str">
            <v>FG,FSUBUSP-RPS_NA,Packing ASSY AU (USP</v>
          </cell>
          <cell r="C1225" t="str">
            <v>429B</v>
          </cell>
          <cell r="D1225" t="str">
            <v>N10</v>
          </cell>
          <cell r="E1225" t="str">
            <v/>
          </cell>
          <cell r="F1225" t="str">
            <v>ZGFT</v>
          </cell>
          <cell r="G1225" t="str">
            <v>OCS  96908</v>
          </cell>
          <cell r="H1225">
            <v>0</v>
          </cell>
          <cell r="I1225">
            <v>1000</v>
          </cell>
          <cell r="J1225">
            <v>0</v>
          </cell>
          <cell r="K1225">
            <v>232118.88</v>
          </cell>
          <cell r="L1225">
            <v>233671.15</v>
          </cell>
          <cell r="M1225">
            <v>0</v>
          </cell>
          <cell r="N1225">
            <v>0</v>
          </cell>
          <cell r="O1225">
            <v>0</v>
          </cell>
          <cell r="P1225" t="str">
            <v/>
          </cell>
          <cell r="Q1225" t="str">
            <v>96908</v>
          </cell>
          <cell r="R1225" t="str">
            <v/>
          </cell>
          <cell r="S1225" t="str">
            <v/>
          </cell>
          <cell r="T1225" t="str">
            <v/>
          </cell>
          <cell r="U1225" t="str">
            <v>7920</v>
          </cell>
          <cell r="V1225" t="str">
            <v>ZGFT</v>
          </cell>
          <cell r="W1225">
            <v>45748</v>
          </cell>
          <cell r="X1225">
            <v>0.11</v>
          </cell>
          <cell r="Y1225">
            <v>259.3749765</v>
          </cell>
        </row>
        <row r="1226">
          <cell r="A1226" t="str">
            <v>96908-001150A000</v>
          </cell>
          <cell r="B1226" t="str">
            <v>FG,FSUBUSP-RPS_NA,Packing ASSY AR (USP</v>
          </cell>
          <cell r="C1226" t="str">
            <v>429A</v>
          </cell>
          <cell r="D1226" t="str">
            <v>N10</v>
          </cell>
          <cell r="E1226" t="str">
            <v/>
          </cell>
          <cell r="F1226" t="str">
            <v>ZGFT</v>
          </cell>
          <cell r="G1226" t="str">
            <v>OCS  96908</v>
          </cell>
          <cell r="H1226">
            <v>0</v>
          </cell>
          <cell r="I1226">
            <v>1000</v>
          </cell>
          <cell r="J1226">
            <v>238455</v>
          </cell>
          <cell r="K1226">
            <v>229547.15</v>
          </cell>
          <cell r="L1226">
            <v>248631.55</v>
          </cell>
          <cell r="M1226">
            <v>0</v>
          </cell>
          <cell r="N1226">
            <v>0</v>
          </cell>
          <cell r="O1226">
            <v>0</v>
          </cell>
          <cell r="P1226" t="str">
            <v/>
          </cell>
          <cell r="Q1226" t="str">
            <v>96908</v>
          </cell>
          <cell r="R1226" t="str">
            <v/>
          </cell>
          <cell r="S1226" t="str">
            <v/>
          </cell>
          <cell r="T1226" t="str">
            <v/>
          </cell>
          <cell r="U1226" t="str">
            <v>7920</v>
          </cell>
          <cell r="V1226" t="str">
            <v>ZGFT</v>
          </cell>
          <cell r="W1226">
            <v>45748</v>
          </cell>
          <cell r="X1226">
            <v>0.11</v>
          </cell>
          <cell r="Y1226">
            <v>275.9810205</v>
          </cell>
        </row>
        <row r="1227">
          <cell r="A1227" t="str">
            <v>96908-001160A000</v>
          </cell>
          <cell r="B1227" t="str">
            <v>FG,FSUBUSP-RPS_NA,Packing ASSY BR (USP</v>
          </cell>
          <cell r="C1227" t="str">
            <v>429A</v>
          </cell>
          <cell r="D1227" t="str">
            <v>N10</v>
          </cell>
          <cell r="E1227" t="str">
            <v/>
          </cell>
          <cell r="F1227" t="str">
            <v>ZGFT</v>
          </cell>
          <cell r="G1227" t="str">
            <v>OCS  96908</v>
          </cell>
          <cell r="H1227">
            <v>0</v>
          </cell>
          <cell r="I1227">
            <v>1000</v>
          </cell>
          <cell r="J1227">
            <v>226073.5</v>
          </cell>
          <cell r="K1227">
            <v>233429.72</v>
          </cell>
          <cell r="L1227">
            <v>248661.55</v>
          </cell>
          <cell r="M1227">
            <v>0</v>
          </cell>
          <cell r="N1227">
            <v>0</v>
          </cell>
          <cell r="O1227">
            <v>0</v>
          </cell>
          <cell r="P1227" t="str">
            <v/>
          </cell>
          <cell r="Q1227" t="str">
            <v>96908</v>
          </cell>
          <cell r="R1227" t="str">
            <v/>
          </cell>
          <cell r="S1227" t="str">
            <v/>
          </cell>
          <cell r="T1227" t="str">
            <v/>
          </cell>
          <cell r="U1227" t="str">
            <v>7920</v>
          </cell>
          <cell r="V1227" t="str">
            <v>ZGFT</v>
          </cell>
          <cell r="W1227">
            <v>45748</v>
          </cell>
          <cell r="X1227">
            <v>0.11</v>
          </cell>
          <cell r="Y1227">
            <v>276.0143205</v>
          </cell>
        </row>
        <row r="1228">
          <cell r="A1228" t="str">
            <v>96908-001170A000</v>
          </cell>
          <cell r="B1228" t="str">
            <v>FG,FSUBUSP-RPS_NA,Packing ASSY U (USP</v>
          </cell>
          <cell r="C1228" t="str">
            <v>429A</v>
          </cell>
          <cell r="D1228" t="str">
            <v>N10</v>
          </cell>
          <cell r="E1228" t="str">
            <v/>
          </cell>
          <cell r="F1228" t="str">
            <v>ZGFT</v>
          </cell>
          <cell r="G1228" t="str">
            <v>OCS  96908</v>
          </cell>
          <cell r="H1228">
            <v>0</v>
          </cell>
          <cell r="I1228">
            <v>1000</v>
          </cell>
          <cell r="J1228">
            <v>238655</v>
          </cell>
          <cell r="K1228">
            <v>232219.27</v>
          </cell>
          <cell r="L1228">
            <v>247451.1</v>
          </cell>
          <cell r="M1228">
            <v>0</v>
          </cell>
          <cell r="N1228">
            <v>0</v>
          </cell>
          <cell r="O1228">
            <v>0</v>
          </cell>
          <cell r="P1228" t="str">
            <v/>
          </cell>
          <cell r="Q1228" t="str">
            <v>96908</v>
          </cell>
          <cell r="R1228" t="str">
            <v/>
          </cell>
          <cell r="S1228" t="str">
            <v/>
          </cell>
          <cell r="T1228" t="str">
            <v/>
          </cell>
          <cell r="U1228" t="str">
            <v>7920</v>
          </cell>
          <cell r="V1228" t="str">
            <v>ZGFT</v>
          </cell>
          <cell r="W1228">
            <v>45748</v>
          </cell>
          <cell r="X1228">
            <v>0.11</v>
          </cell>
          <cell r="Y1228">
            <v>274.67072100000001</v>
          </cell>
        </row>
        <row r="1229">
          <cell r="A1229" t="str">
            <v>96908-001170A000</v>
          </cell>
          <cell r="B1229" t="str">
            <v>FG,FSUBUSP-RPS_NA,Packing ASSY U (USP</v>
          </cell>
          <cell r="C1229" t="str">
            <v>429B</v>
          </cell>
          <cell r="D1229" t="str">
            <v>N10</v>
          </cell>
          <cell r="E1229" t="str">
            <v/>
          </cell>
          <cell r="F1229" t="str">
            <v>ZGFT</v>
          </cell>
          <cell r="G1229" t="str">
            <v>OCS  96908</v>
          </cell>
          <cell r="H1229">
            <v>0</v>
          </cell>
          <cell r="I1229">
            <v>1000</v>
          </cell>
          <cell r="J1229">
            <v>0</v>
          </cell>
          <cell r="K1229">
            <v>230910.92</v>
          </cell>
          <cell r="L1229">
            <v>232463.19</v>
          </cell>
          <cell r="M1229">
            <v>0</v>
          </cell>
          <cell r="N1229">
            <v>0</v>
          </cell>
          <cell r="O1229">
            <v>0</v>
          </cell>
          <cell r="P1229" t="str">
            <v/>
          </cell>
          <cell r="Q1229" t="str">
            <v>96908</v>
          </cell>
          <cell r="R1229" t="str">
            <v/>
          </cell>
          <cell r="S1229" t="str">
            <v/>
          </cell>
          <cell r="T1229" t="str">
            <v/>
          </cell>
          <cell r="U1229" t="str">
            <v>7920</v>
          </cell>
          <cell r="V1229" t="str">
            <v>ZGFT</v>
          </cell>
          <cell r="W1229">
            <v>45748</v>
          </cell>
          <cell r="X1229">
            <v>0.11</v>
          </cell>
          <cell r="Y1229">
            <v>258.03414090000001</v>
          </cell>
        </row>
        <row r="1230">
          <cell r="A1230" t="str">
            <v>96908-001180A000</v>
          </cell>
          <cell r="B1230" t="str">
            <v>FG,GSUBUSW-Enterprise-48-PoE_NA</v>
          </cell>
          <cell r="C1230" t="str">
            <v>429A</v>
          </cell>
          <cell r="D1230" t="str">
            <v>N10</v>
          </cell>
          <cell r="E1230" t="str">
            <v/>
          </cell>
          <cell r="F1230" t="str">
            <v>ZGFT</v>
          </cell>
          <cell r="G1230" t="str">
            <v>OCS  96908</v>
          </cell>
          <cell r="H1230">
            <v>0</v>
          </cell>
          <cell r="I1230">
            <v>1000</v>
          </cell>
          <cell r="J1230">
            <v>670429.49</v>
          </cell>
          <cell r="K1230">
            <v>673280.15</v>
          </cell>
          <cell r="L1230">
            <v>670402.11</v>
          </cell>
          <cell r="M1230">
            <v>0</v>
          </cell>
          <cell r="N1230">
            <v>419001.31</v>
          </cell>
          <cell r="O1230">
            <v>625</v>
          </cell>
          <cell r="P1230" t="str">
            <v/>
          </cell>
          <cell r="Q1230" t="str">
            <v>96908</v>
          </cell>
          <cell r="R1230" t="str">
            <v/>
          </cell>
          <cell r="S1230" t="str">
            <v/>
          </cell>
          <cell r="T1230" t="str">
            <v/>
          </cell>
          <cell r="U1230" t="str">
            <v>7920</v>
          </cell>
          <cell r="V1230" t="str">
            <v>ZGFT</v>
          </cell>
          <cell r="W1230">
            <v>45748</v>
          </cell>
          <cell r="X1230">
            <v>0.11</v>
          </cell>
          <cell r="Y1230">
            <v>744.14634210000008</v>
          </cell>
        </row>
        <row r="1231">
          <cell r="A1231" t="str">
            <v>96908-001190A000</v>
          </cell>
          <cell r="B1231" t="str">
            <v>FG,GSUBUSW-Enterprise-48-PoE_NA</v>
          </cell>
          <cell r="C1231" t="str">
            <v>429A</v>
          </cell>
          <cell r="D1231" t="str">
            <v>N10</v>
          </cell>
          <cell r="E1231" t="str">
            <v/>
          </cell>
          <cell r="F1231" t="str">
            <v>ZGFT</v>
          </cell>
          <cell r="G1231" t="str">
            <v>OCS  96908</v>
          </cell>
          <cell r="H1231">
            <v>0</v>
          </cell>
          <cell r="I1231">
            <v>1000</v>
          </cell>
          <cell r="J1231">
            <v>668310</v>
          </cell>
          <cell r="K1231">
            <v>667582.41</v>
          </cell>
          <cell r="L1231">
            <v>671272.11</v>
          </cell>
          <cell r="M1231">
            <v>0</v>
          </cell>
          <cell r="N1231">
            <v>0</v>
          </cell>
          <cell r="O1231">
            <v>0</v>
          </cell>
          <cell r="P1231" t="str">
            <v/>
          </cell>
          <cell r="Q1231" t="str">
            <v>96908</v>
          </cell>
          <cell r="R1231" t="str">
            <v/>
          </cell>
          <cell r="S1231" t="str">
            <v/>
          </cell>
          <cell r="T1231" t="str">
            <v/>
          </cell>
          <cell r="U1231" t="str">
            <v>7920</v>
          </cell>
          <cell r="V1231" t="str">
            <v>ZGFT</v>
          </cell>
          <cell r="W1231">
            <v>45748</v>
          </cell>
          <cell r="X1231">
            <v>0.11</v>
          </cell>
          <cell r="Y1231">
            <v>745.11204210000005</v>
          </cell>
        </row>
        <row r="1232">
          <cell r="A1232" t="str">
            <v>96908-001200A000</v>
          </cell>
          <cell r="B1232" t="str">
            <v>FG,GSUBUSW-Enterprise-48-PoE_NA</v>
          </cell>
          <cell r="C1232" t="str">
            <v>429A</v>
          </cell>
          <cell r="D1232" t="str">
            <v>N10</v>
          </cell>
          <cell r="E1232" t="str">
            <v/>
          </cell>
          <cell r="F1232" t="str">
            <v>ZGFT</v>
          </cell>
          <cell r="G1232" t="str">
            <v>OCS  96908</v>
          </cell>
          <cell r="H1232">
            <v>0</v>
          </cell>
          <cell r="I1232">
            <v>1000</v>
          </cell>
          <cell r="J1232">
            <v>672757.67</v>
          </cell>
          <cell r="K1232">
            <v>673850.15</v>
          </cell>
          <cell r="L1232">
            <v>670972.11</v>
          </cell>
          <cell r="M1232">
            <v>0</v>
          </cell>
          <cell r="N1232">
            <v>40258.32</v>
          </cell>
          <cell r="O1232">
            <v>60</v>
          </cell>
          <cell r="P1232" t="str">
            <v/>
          </cell>
          <cell r="Q1232" t="str">
            <v>96908</v>
          </cell>
          <cell r="R1232" t="str">
            <v/>
          </cell>
          <cell r="S1232" t="str">
            <v/>
          </cell>
          <cell r="T1232" t="str">
            <v/>
          </cell>
          <cell r="U1232" t="str">
            <v>7920</v>
          </cell>
          <cell r="V1232" t="str">
            <v>ZGFT</v>
          </cell>
          <cell r="W1232">
            <v>45748</v>
          </cell>
          <cell r="X1232">
            <v>0.11</v>
          </cell>
          <cell r="Y1232">
            <v>744.77904209999997</v>
          </cell>
        </row>
        <row r="1233">
          <cell r="A1233" t="str">
            <v>96908-001210A000</v>
          </cell>
          <cell r="B1233" t="str">
            <v>FG,GSUBUSW-Enterprise-48-PoE_NA</v>
          </cell>
          <cell r="C1233" t="str">
            <v>429A</v>
          </cell>
          <cell r="D1233" t="str">
            <v>N10</v>
          </cell>
          <cell r="E1233" t="str">
            <v/>
          </cell>
          <cell r="F1233" t="str">
            <v>ZGFT</v>
          </cell>
          <cell r="G1233" t="str">
            <v>OCS  96908</v>
          </cell>
          <cell r="H1233">
            <v>0</v>
          </cell>
          <cell r="I1233">
            <v>1000</v>
          </cell>
          <cell r="J1233">
            <v>673166.25</v>
          </cell>
          <cell r="K1233">
            <v>673166.15</v>
          </cell>
          <cell r="L1233">
            <v>670288.11</v>
          </cell>
          <cell r="M1233">
            <v>0</v>
          </cell>
          <cell r="N1233">
            <v>0</v>
          </cell>
          <cell r="O1233">
            <v>0</v>
          </cell>
          <cell r="P1233" t="str">
            <v/>
          </cell>
          <cell r="Q1233" t="str">
            <v>96908</v>
          </cell>
          <cell r="R1233" t="str">
            <v/>
          </cell>
          <cell r="S1233" t="str">
            <v/>
          </cell>
          <cell r="T1233" t="str">
            <v/>
          </cell>
          <cell r="U1233" t="str">
            <v>7920</v>
          </cell>
          <cell r="V1233" t="str">
            <v>ZGFT</v>
          </cell>
          <cell r="W1233">
            <v>45748</v>
          </cell>
          <cell r="X1233">
            <v>0.11</v>
          </cell>
          <cell r="Y1233">
            <v>744.01980209999999</v>
          </cell>
        </row>
        <row r="1234">
          <cell r="A1234" t="str">
            <v>96908-001220A000</v>
          </cell>
          <cell r="B1234" t="str">
            <v>FG,GSUBUSW-Enterprise-48-PoE_NA</v>
          </cell>
          <cell r="C1234" t="str">
            <v>429A</v>
          </cell>
          <cell r="D1234" t="str">
            <v>N10</v>
          </cell>
          <cell r="E1234" t="str">
            <v/>
          </cell>
          <cell r="F1234" t="str">
            <v>ZGFT</v>
          </cell>
          <cell r="G1234" t="str">
            <v>OCS  96908</v>
          </cell>
          <cell r="H1234">
            <v>0</v>
          </cell>
          <cell r="I1234">
            <v>1000</v>
          </cell>
          <cell r="J1234">
            <v>678763.67</v>
          </cell>
          <cell r="K1234">
            <v>673629</v>
          </cell>
          <cell r="L1234">
            <v>670750.96</v>
          </cell>
          <cell r="M1234">
            <v>0</v>
          </cell>
          <cell r="N1234">
            <v>323301.96000000002</v>
          </cell>
          <cell r="O1234">
            <v>482</v>
          </cell>
          <cell r="P1234" t="str">
            <v/>
          </cell>
          <cell r="Q1234" t="str">
            <v>96908</v>
          </cell>
          <cell r="R1234" t="str">
            <v/>
          </cell>
          <cell r="S1234" t="str">
            <v/>
          </cell>
          <cell r="T1234" t="str">
            <v/>
          </cell>
          <cell r="U1234" t="str">
            <v>7920</v>
          </cell>
          <cell r="V1234" t="str">
            <v>ZGFT</v>
          </cell>
          <cell r="W1234">
            <v>45748</v>
          </cell>
          <cell r="X1234">
            <v>0.11</v>
          </cell>
          <cell r="Y1234">
            <v>744.53356559999997</v>
          </cell>
        </row>
        <row r="1235">
          <cell r="A1235" t="str">
            <v>96908-001230A000</v>
          </cell>
          <cell r="B1235" t="str">
            <v>FG,GSUBUSW-Enterprise-48-PoE_NA</v>
          </cell>
          <cell r="C1235" t="str">
            <v>429A</v>
          </cell>
          <cell r="D1235" t="str">
            <v>N10</v>
          </cell>
          <cell r="E1235" t="str">
            <v/>
          </cell>
          <cell r="F1235" t="str">
            <v>ZGFT</v>
          </cell>
          <cell r="G1235" t="str">
            <v>OCS  96908</v>
          </cell>
          <cell r="H1235">
            <v>0</v>
          </cell>
          <cell r="I1235">
            <v>1000</v>
          </cell>
          <cell r="J1235">
            <v>673065</v>
          </cell>
          <cell r="K1235">
            <v>663841.31000000006</v>
          </cell>
          <cell r="L1235">
            <v>667531.01</v>
          </cell>
          <cell r="M1235">
            <v>0</v>
          </cell>
          <cell r="N1235">
            <v>0</v>
          </cell>
          <cell r="O1235">
            <v>0</v>
          </cell>
          <cell r="P1235" t="str">
            <v/>
          </cell>
          <cell r="Q1235" t="str">
            <v>96908</v>
          </cell>
          <cell r="R1235" t="str">
            <v/>
          </cell>
          <cell r="S1235" t="str">
            <v/>
          </cell>
          <cell r="T1235" t="str">
            <v/>
          </cell>
          <cell r="U1235" t="str">
            <v>7920</v>
          </cell>
          <cell r="V1235" t="str">
            <v>ZGFT</v>
          </cell>
          <cell r="W1235">
            <v>45748</v>
          </cell>
          <cell r="X1235">
            <v>0.11</v>
          </cell>
          <cell r="Y1235">
            <v>740.9594211000001</v>
          </cell>
        </row>
        <row r="1236">
          <cell r="A1236" t="str">
            <v>96908-001240A000</v>
          </cell>
          <cell r="B1236" t="str">
            <v>FG,GSUBUSW-Enterprise-48-PoE_NA</v>
          </cell>
          <cell r="C1236" t="str">
            <v>429A</v>
          </cell>
          <cell r="D1236" t="str">
            <v>N10</v>
          </cell>
          <cell r="E1236" t="str">
            <v/>
          </cell>
          <cell r="F1236" t="str">
            <v>ZGFT</v>
          </cell>
          <cell r="G1236" t="str">
            <v>OCS  96908</v>
          </cell>
          <cell r="H1236">
            <v>0</v>
          </cell>
          <cell r="I1236">
            <v>1000</v>
          </cell>
          <cell r="J1236">
            <v>683640.79</v>
          </cell>
          <cell r="K1236">
            <v>676910.15</v>
          </cell>
          <cell r="L1236">
            <v>674032.11</v>
          </cell>
          <cell r="M1236">
            <v>0</v>
          </cell>
          <cell r="N1236">
            <v>25613.22</v>
          </cell>
          <cell r="O1236">
            <v>38</v>
          </cell>
          <cell r="P1236" t="str">
            <v/>
          </cell>
          <cell r="Q1236" t="str">
            <v>96908</v>
          </cell>
          <cell r="R1236" t="str">
            <v/>
          </cell>
          <cell r="S1236" t="str">
            <v/>
          </cell>
          <cell r="T1236" t="str">
            <v/>
          </cell>
          <cell r="U1236" t="str">
            <v>7920</v>
          </cell>
          <cell r="V1236" t="str">
            <v>ZGFT</v>
          </cell>
          <cell r="W1236">
            <v>45748</v>
          </cell>
          <cell r="X1236">
            <v>0.11</v>
          </cell>
          <cell r="Y1236">
            <v>748.1756421</v>
          </cell>
        </row>
        <row r="1237">
          <cell r="A1237" t="str">
            <v>96908-001250A000</v>
          </cell>
          <cell r="B1237" t="str">
            <v>FG,FSUBUSP-RPS_NA,Packing ASSY FCC (USP</v>
          </cell>
          <cell r="C1237" t="str">
            <v>429A</v>
          </cell>
          <cell r="D1237" t="str">
            <v>N10</v>
          </cell>
          <cell r="E1237" t="str">
            <v/>
          </cell>
          <cell r="F1237" t="str">
            <v>ZGFT</v>
          </cell>
          <cell r="G1237" t="str">
            <v>OCS  96908</v>
          </cell>
          <cell r="H1237">
            <v>0</v>
          </cell>
          <cell r="I1237">
            <v>1000</v>
          </cell>
          <cell r="J1237">
            <v>249055.85</v>
          </cell>
          <cell r="K1237">
            <v>233374.92</v>
          </cell>
          <cell r="L1237">
            <v>248606.75</v>
          </cell>
          <cell r="M1237">
            <v>0</v>
          </cell>
          <cell r="N1237">
            <v>135987.9</v>
          </cell>
          <cell r="O1237">
            <v>547</v>
          </cell>
          <cell r="P1237" t="str">
            <v/>
          </cell>
          <cell r="Q1237" t="str">
            <v>96908</v>
          </cell>
          <cell r="R1237" t="str">
            <v/>
          </cell>
          <cell r="S1237" t="str">
            <v/>
          </cell>
          <cell r="T1237" t="str">
            <v/>
          </cell>
          <cell r="U1237" t="str">
            <v>7920</v>
          </cell>
          <cell r="V1237" t="str">
            <v>ZGFT</v>
          </cell>
          <cell r="W1237">
            <v>45748</v>
          </cell>
          <cell r="X1237">
            <v>0.11</v>
          </cell>
          <cell r="Y1237">
            <v>275.95349250000004</v>
          </cell>
        </row>
        <row r="1238">
          <cell r="A1238" t="str">
            <v>96908-001250A000</v>
          </cell>
          <cell r="B1238" t="str">
            <v>FG,FSUBUSP-RPS_NA,Packing ASSY FCC (USP</v>
          </cell>
          <cell r="C1238" t="str">
            <v>429B</v>
          </cell>
          <cell r="D1238" t="str">
            <v>N10</v>
          </cell>
          <cell r="E1238" t="str">
            <v/>
          </cell>
          <cell r="F1238" t="str">
            <v>ZGFT</v>
          </cell>
          <cell r="G1238" t="str">
            <v>OCS  96908</v>
          </cell>
          <cell r="H1238">
            <v>0</v>
          </cell>
          <cell r="I1238">
            <v>1000</v>
          </cell>
          <cell r="J1238">
            <v>0</v>
          </cell>
          <cell r="K1238">
            <v>232071.34</v>
          </cell>
          <cell r="L1238">
            <v>233623.61</v>
          </cell>
          <cell r="M1238">
            <v>0</v>
          </cell>
          <cell r="N1238">
            <v>0</v>
          </cell>
          <cell r="O1238">
            <v>0</v>
          </cell>
          <cell r="P1238" t="str">
            <v/>
          </cell>
          <cell r="Q1238" t="str">
            <v>96908</v>
          </cell>
          <cell r="R1238" t="str">
            <v/>
          </cell>
          <cell r="S1238" t="str">
            <v/>
          </cell>
          <cell r="T1238" t="str">
            <v/>
          </cell>
          <cell r="U1238" t="str">
            <v>7920</v>
          </cell>
          <cell r="V1238" t="str">
            <v>ZGFT</v>
          </cell>
          <cell r="W1238">
            <v>45748</v>
          </cell>
          <cell r="X1238">
            <v>0.11</v>
          </cell>
          <cell r="Y1238">
            <v>259.32220710000001</v>
          </cell>
        </row>
        <row r="1239">
          <cell r="A1239" t="str">
            <v>96908-001260A000</v>
          </cell>
          <cell r="B1239" t="str">
            <v>FG,GSB2402-250_NA,Packing ASSY FCC (ES</v>
          </cell>
          <cell r="C1239" t="str">
            <v>429A</v>
          </cell>
          <cell r="D1239" t="str">
            <v>N10</v>
          </cell>
          <cell r="E1239" t="str">
            <v/>
          </cell>
          <cell r="F1239" t="str">
            <v>ZGFT</v>
          </cell>
          <cell r="G1239" t="str">
            <v>OCS  96908</v>
          </cell>
          <cell r="H1239">
            <v>0</v>
          </cell>
          <cell r="I1239">
            <v>1000</v>
          </cell>
          <cell r="J1239">
            <v>0</v>
          </cell>
          <cell r="K1239">
            <v>164993.64000000001</v>
          </cell>
          <cell r="L1239">
            <v>165070.29999999999</v>
          </cell>
          <cell r="M1239">
            <v>0</v>
          </cell>
          <cell r="N1239">
            <v>0</v>
          </cell>
          <cell r="O1239">
            <v>0</v>
          </cell>
          <cell r="P1239" t="str">
            <v/>
          </cell>
          <cell r="Q1239" t="str">
            <v>96908</v>
          </cell>
          <cell r="R1239" t="str">
            <v/>
          </cell>
          <cell r="S1239" t="str">
            <v/>
          </cell>
          <cell r="T1239" t="str">
            <v/>
          </cell>
          <cell r="U1239" t="str">
            <v>7920</v>
          </cell>
          <cell r="V1239" t="str">
            <v>ZGFT</v>
          </cell>
          <cell r="W1239">
            <v>45748</v>
          </cell>
          <cell r="X1239">
            <v>0.11</v>
          </cell>
          <cell r="Y1239">
            <v>183.22803299999998</v>
          </cell>
        </row>
        <row r="1240">
          <cell r="A1240" t="str">
            <v>96908-001270A000</v>
          </cell>
          <cell r="B1240" t="str">
            <v>FG,GSB2402-250_NA,Packing ASSY EU (ES-24</v>
          </cell>
          <cell r="C1240" t="str">
            <v>429A</v>
          </cell>
          <cell r="D1240" t="str">
            <v>N10</v>
          </cell>
          <cell r="E1240" t="str">
            <v/>
          </cell>
          <cell r="F1240" t="str">
            <v>ZGFT</v>
          </cell>
          <cell r="G1240" t="str">
            <v>OCS  96908</v>
          </cell>
          <cell r="H1240">
            <v>0</v>
          </cell>
          <cell r="I1240">
            <v>1000</v>
          </cell>
          <cell r="J1240">
            <v>0</v>
          </cell>
          <cell r="K1240">
            <v>165043.64000000001</v>
          </cell>
          <cell r="L1240">
            <v>165120.29999999999</v>
          </cell>
          <cell r="M1240">
            <v>0</v>
          </cell>
          <cell r="N1240">
            <v>0</v>
          </cell>
          <cell r="O1240">
            <v>0</v>
          </cell>
          <cell r="P1240" t="str">
            <v/>
          </cell>
          <cell r="Q1240" t="str">
            <v>96908</v>
          </cell>
          <cell r="R1240" t="str">
            <v/>
          </cell>
          <cell r="S1240" t="str">
            <v/>
          </cell>
          <cell r="T1240" t="str">
            <v/>
          </cell>
          <cell r="U1240" t="str">
            <v>7920</v>
          </cell>
          <cell r="V1240" t="str">
            <v>ZGFT</v>
          </cell>
          <cell r="W1240">
            <v>45748</v>
          </cell>
          <cell r="X1240">
            <v>0.11</v>
          </cell>
          <cell r="Y1240">
            <v>183.28353300000001</v>
          </cell>
        </row>
        <row r="1241">
          <cell r="A1241" t="str">
            <v>96908-001280A000</v>
          </cell>
          <cell r="B1241" t="str">
            <v>FG,GSB2402-250_NA,Packing ASSY AU (ES-24</v>
          </cell>
          <cell r="C1241" t="str">
            <v>429A</v>
          </cell>
          <cell r="D1241" t="str">
            <v>N10</v>
          </cell>
          <cell r="E1241" t="str">
            <v/>
          </cell>
          <cell r="F1241" t="str">
            <v>ZGFT</v>
          </cell>
          <cell r="G1241" t="str">
            <v>OCS  96908</v>
          </cell>
          <cell r="H1241">
            <v>0</v>
          </cell>
          <cell r="I1241">
            <v>1000</v>
          </cell>
          <cell r="J1241">
            <v>0</v>
          </cell>
          <cell r="K1241">
            <v>165045.59</v>
          </cell>
          <cell r="L1241">
            <v>165122.25</v>
          </cell>
          <cell r="M1241">
            <v>0</v>
          </cell>
          <cell r="N1241">
            <v>0</v>
          </cell>
          <cell r="O1241">
            <v>0</v>
          </cell>
          <cell r="P1241" t="str">
            <v/>
          </cell>
          <cell r="Q1241" t="str">
            <v>96908</v>
          </cell>
          <cell r="R1241" t="str">
            <v/>
          </cell>
          <cell r="S1241" t="str">
            <v/>
          </cell>
          <cell r="T1241" t="str">
            <v/>
          </cell>
          <cell r="U1241" t="str">
            <v>7920</v>
          </cell>
          <cell r="V1241" t="str">
            <v>ZGFT</v>
          </cell>
          <cell r="W1241">
            <v>45748</v>
          </cell>
          <cell r="X1241">
            <v>0.11</v>
          </cell>
          <cell r="Y1241">
            <v>183.28569750000003</v>
          </cell>
        </row>
        <row r="1242">
          <cell r="A1242" t="str">
            <v>96908-001290A000</v>
          </cell>
          <cell r="B1242" t="str">
            <v>FG,GSB2402-250_NA,Packing ASSY AR (ES-24</v>
          </cell>
          <cell r="C1242" t="str">
            <v>429A</v>
          </cell>
          <cell r="D1242" t="str">
            <v>N10</v>
          </cell>
          <cell r="E1242" t="str">
            <v/>
          </cell>
          <cell r="F1242" t="str">
            <v>ZGFT</v>
          </cell>
          <cell r="G1242" t="str">
            <v>OCS  96908</v>
          </cell>
          <cell r="H1242">
            <v>0</v>
          </cell>
          <cell r="I1242">
            <v>1000</v>
          </cell>
          <cell r="J1242">
            <v>0</v>
          </cell>
          <cell r="K1242">
            <v>165017.64000000001</v>
          </cell>
          <cell r="L1242">
            <v>165094.29999999999</v>
          </cell>
          <cell r="M1242">
            <v>0</v>
          </cell>
          <cell r="N1242">
            <v>0</v>
          </cell>
          <cell r="O1242">
            <v>0</v>
          </cell>
          <cell r="P1242" t="str">
            <v/>
          </cell>
          <cell r="Q1242" t="str">
            <v>96908</v>
          </cell>
          <cell r="R1242" t="str">
            <v/>
          </cell>
          <cell r="S1242" t="str">
            <v/>
          </cell>
          <cell r="T1242" t="str">
            <v/>
          </cell>
          <cell r="U1242" t="str">
            <v>7920</v>
          </cell>
          <cell r="V1242" t="str">
            <v>ZGFT</v>
          </cell>
          <cell r="W1242">
            <v>45748</v>
          </cell>
          <cell r="X1242">
            <v>0.11</v>
          </cell>
          <cell r="Y1242">
            <v>183.254673</v>
          </cell>
        </row>
        <row r="1243">
          <cell r="A1243" t="str">
            <v>96908-001290A000</v>
          </cell>
          <cell r="B1243" t="str">
            <v>FG,GSB2402-250_NA,Packing ASSY AR (ES-24</v>
          </cell>
          <cell r="C1243" t="str">
            <v>429B</v>
          </cell>
          <cell r="D1243" t="str">
            <v>N10</v>
          </cell>
          <cell r="E1243" t="str">
            <v/>
          </cell>
          <cell r="F1243" t="str">
            <v>ZGFT</v>
          </cell>
          <cell r="G1243" t="str">
            <v>OCS  96908</v>
          </cell>
          <cell r="H1243">
            <v>0</v>
          </cell>
          <cell r="I1243">
            <v>1000</v>
          </cell>
          <cell r="J1243">
            <v>0</v>
          </cell>
          <cell r="K1243">
            <v>164678.72</v>
          </cell>
          <cell r="L1243">
            <v>162301.49</v>
          </cell>
          <cell r="M1243">
            <v>0</v>
          </cell>
          <cell r="N1243">
            <v>0</v>
          </cell>
          <cell r="O1243">
            <v>0</v>
          </cell>
          <cell r="P1243" t="str">
            <v/>
          </cell>
          <cell r="Q1243" t="str">
            <v>96908</v>
          </cell>
          <cell r="R1243" t="str">
            <v/>
          </cell>
          <cell r="S1243" t="str">
            <v/>
          </cell>
          <cell r="T1243" t="str">
            <v/>
          </cell>
          <cell r="U1243" t="str">
            <v>7920</v>
          </cell>
          <cell r="V1243" t="str">
            <v>ZGFT</v>
          </cell>
          <cell r="W1243">
            <v>45748</v>
          </cell>
          <cell r="X1243">
            <v>0.11</v>
          </cell>
          <cell r="Y1243">
            <v>180.15465390000003</v>
          </cell>
        </row>
        <row r="1244">
          <cell r="A1244" t="str">
            <v>96908-001300A000</v>
          </cell>
          <cell r="B1244" t="str">
            <v>FG,GSB2402-250_NA,Packing ASSY BR (ES-24</v>
          </cell>
          <cell r="C1244" t="str">
            <v>429A</v>
          </cell>
          <cell r="D1244" t="str">
            <v>N10</v>
          </cell>
          <cell r="E1244" t="str">
            <v/>
          </cell>
          <cell r="F1244" t="str">
            <v>ZGFT</v>
          </cell>
          <cell r="G1244" t="str">
            <v>OCS  96908</v>
          </cell>
          <cell r="H1244">
            <v>0</v>
          </cell>
          <cell r="I1244">
            <v>1000</v>
          </cell>
          <cell r="J1244">
            <v>0</v>
          </cell>
          <cell r="K1244">
            <v>165053.64000000001</v>
          </cell>
          <cell r="L1244">
            <v>165130.29999999999</v>
          </cell>
          <cell r="M1244">
            <v>0</v>
          </cell>
          <cell r="N1244">
            <v>0</v>
          </cell>
          <cell r="O1244">
            <v>0</v>
          </cell>
          <cell r="P1244" t="str">
            <v/>
          </cell>
          <cell r="Q1244" t="str">
            <v>96908</v>
          </cell>
          <cell r="R1244" t="str">
            <v/>
          </cell>
          <cell r="S1244" t="str">
            <v/>
          </cell>
          <cell r="T1244" t="str">
            <v/>
          </cell>
          <cell r="U1244" t="str">
            <v>7920</v>
          </cell>
          <cell r="V1244" t="str">
            <v>ZGFT</v>
          </cell>
          <cell r="W1244">
            <v>45748</v>
          </cell>
          <cell r="X1244">
            <v>0.11</v>
          </cell>
          <cell r="Y1244">
            <v>183.294633</v>
          </cell>
        </row>
        <row r="1245">
          <cell r="A1245" t="str">
            <v>96908-001300A000</v>
          </cell>
          <cell r="B1245" t="str">
            <v>FG,GSB2402-250_NA,Packing ASSY BR (ES-24</v>
          </cell>
          <cell r="C1245" t="str">
            <v>429B</v>
          </cell>
          <cell r="D1245" t="str">
            <v>N10</v>
          </cell>
          <cell r="E1245" t="str">
            <v/>
          </cell>
          <cell r="F1245" t="str">
            <v>ZGFT</v>
          </cell>
          <cell r="G1245" t="str">
            <v>OCS  96908</v>
          </cell>
          <cell r="H1245">
            <v>0</v>
          </cell>
          <cell r="I1245">
            <v>1000</v>
          </cell>
          <cell r="J1245">
            <v>0</v>
          </cell>
          <cell r="K1245">
            <v>164684.72</v>
          </cell>
          <cell r="L1245">
            <v>162307.49</v>
          </cell>
          <cell r="M1245">
            <v>0</v>
          </cell>
          <cell r="N1245">
            <v>0</v>
          </cell>
          <cell r="O1245">
            <v>0</v>
          </cell>
          <cell r="P1245" t="str">
            <v/>
          </cell>
          <cell r="Q1245" t="str">
            <v>96908</v>
          </cell>
          <cell r="R1245" t="str">
            <v/>
          </cell>
          <cell r="S1245" t="str">
            <v/>
          </cell>
          <cell r="T1245" t="str">
            <v/>
          </cell>
          <cell r="U1245" t="str">
            <v>7920</v>
          </cell>
          <cell r="V1245" t="str">
            <v>ZGFT</v>
          </cell>
          <cell r="W1245">
            <v>45748</v>
          </cell>
          <cell r="X1245">
            <v>0.11</v>
          </cell>
          <cell r="Y1245">
            <v>180.16131390000001</v>
          </cell>
        </row>
        <row r="1246">
          <cell r="A1246" t="str">
            <v>96908-001310A000</v>
          </cell>
          <cell r="B1246" t="str">
            <v>FG,GSB2402-250_NA,Packing ASSY U (ES-24</v>
          </cell>
          <cell r="C1246" t="str">
            <v>429A</v>
          </cell>
          <cell r="D1246" t="str">
            <v>N10</v>
          </cell>
          <cell r="E1246" t="str">
            <v/>
          </cell>
          <cell r="F1246" t="str">
            <v>ZGFT</v>
          </cell>
          <cell r="G1246" t="str">
            <v>OCS  96908</v>
          </cell>
          <cell r="H1246">
            <v>0</v>
          </cell>
          <cell r="I1246">
            <v>1000</v>
          </cell>
          <cell r="J1246">
            <v>0</v>
          </cell>
          <cell r="K1246">
            <v>163150.79999999999</v>
          </cell>
          <cell r="L1246">
            <v>163227.46</v>
          </cell>
          <cell r="M1246">
            <v>0</v>
          </cell>
          <cell r="N1246">
            <v>0</v>
          </cell>
          <cell r="O1246">
            <v>0</v>
          </cell>
          <cell r="P1246" t="str">
            <v/>
          </cell>
          <cell r="Q1246" t="str">
            <v>96908</v>
          </cell>
          <cell r="R1246" t="str">
            <v/>
          </cell>
          <cell r="S1246" t="str">
            <v/>
          </cell>
          <cell r="T1246" t="str">
            <v/>
          </cell>
          <cell r="U1246" t="str">
            <v>7920</v>
          </cell>
          <cell r="V1246" t="str">
            <v>ZGFT</v>
          </cell>
          <cell r="W1246">
            <v>45748</v>
          </cell>
          <cell r="X1246">
            <v>0.11</v>
          </cell>
          <cell r="Y1246">
            <v>181.18248059999999</v>
          </cell>
        </row>
        <row r="1247">
          <cell r="A1247" t="str">
            <v>96908-001310A000</v>
          </cell>
          <cell r="B1247" t="str">
            <v>FG,GSB2402-250_NA,Packing ASSY U (ES-24</v>
          </cell>
          <cell r="C1247" t="str">
            <v>429B</v>
          </cell>
          <cell r="D1247" t="str">
            <v>N10</v>
          </cell>
          <cell r="E1247" t="str">
            <v/>
          </cell>
          <cell r="F1247" t="str">
            <v>ZGFT</v>
          </cell>
          <cell r="G1247" t="str">
            <v>OCS  96908</v>
          </cell>
          <cell r="H1247">
            <v>0</v>
          </cell>
          <cell r="I1247">
            <v>1000</v>
          </cell>
          <cell r="J1247">
            <v>0</v>
          </cell>
          <cell r="K1247">
            <v>162780.39000000001</v>
          </cell>
          <cell r="L1247">
            <v>160403.16</v>
          </cell>
          <cell r="M1247">
            <v>0</v>
          </cell>
          <cell r="N1247">
            <v>0</v>
          </cell>
          <cell r="O1247">
            <v>0</v>
          </cell>
          <cell r="P1247" t="str">
            <v/>
          </cell>
          <cell r="Q1247" t="str">
            <v>96908</v>
          </cell>
          <cell r="R1247" t="str">
            <v/>
          </cell>
          <cell r="S1247" t="str">
            <v/>
          </cell>
          <cell r="T1247" t="str">
            <v/>
          </cell>
          <cell r="U1247" t="str">
            <v>7920</v>
          </cell>
          <cell r="V1247" t="str">
            <v>ZGFT</v>
          </cell>
          <cell r="W1247">
            <v>45748</v>
          </cell>
          <cell r="X1247">
            <v>0.11</v>
          </cell>
          <cell r="Y1247">
            <v>178.04750760000002</v>
          </cell>
        </row>
        <row r="1248">
          <cell r="A1248" t="str">
            <v>96908-001320A000</v>
          </cell>
          <cell r="B1248" t="str">
            <v>FG,GSB2408-250_NA,Packing ASSY EU (US-24</v>
          </cell>
          <cell r="C1248" t="str">
            <v>429A</v>
          </cell>
          <cell r="D1248" t="str">
            <v>N10</v>
          </cell>
          <cell r="E1248" t="str">
            <v/>
          </cell>
          <cell r="F1248" t="str">
            <v>ZGFT</v>
          </cell>
          <cell r="G1248" t="str">
            <v>OCS  96908</v>
          </cell>
          <cell r="H1248">
            <v>0</v>
          </cell>
          <cell r="I1248">
            <v>1000</v>
          </cell>
          <cell r="J1248">
            <v>169140</v>
          </cell>
          <cell r="K1248">
            <v>167231.70000000001</v>
          </cell>
          <cell r="L1248">
            <v>167584.84</v>
          </cell>
          <cell r="M1248">
            <v>0</v>
          </cell>
          <cell r="N1248">
            <v>0</v>
          </cell>
          <cell r="O1248">
            <v>0</v>
          </cell>
          <cell r="P1248" t="str">
            <v/>
          </cell>
          <cell r="Q1248" t="str">
            <v>96908</v>
          </cell>
          <cell r="R1248" t="str">
            <v/>
          </cell>
          <cell r="S1248" t="str">
            <v/>
          </cell>
          <cell r="T1248" t="str">
            <v/>
          </cell>
          <cell r="U1248" t="str">
            <v>7920</v>
          </cell>
          <cell r="V1248" t="str">
            <v>ZGFT</v>
          </cell>
          <cell r="W1248">
            <v>45748</v>
          </cell>
          <cell r="X1248">
            <v>0.11</v>
          </cell>
          <cell r="Y1248">
            <v>186.0191724</v>
          </cell>
        </row>
        <row r="1249">
          <cell r="A1249" t="str">
            <v>96908-001320A000</v>
          </cell>
          <cell r="B1249" t="str">
            <v>FG,GSB2408-250_NA,Packing ASSY EU (US-24</v>
          </cell>
          <cell r="C1249" t="str">
            <v>429B</v>
          </cell>
          <cell r="D1249" t="str">
            <v>N10</v>
          </cell>
          <cell r="E1249" t="str">
            <v/>
          </cell>
          <cell r="F1249" t="str">
            <v>ZGFT</v>
          </cell>
          <cell r="G1249" t="str">
            <v>OCS  96908</v>
          </cell>
          <cell r="H1249">
            <v>0</v>
          </cell>
          <cell r="I1249">
            <v>1000</v>
          </cell>
          <cell r="J1249">
            <v>179776.67</v>
          </cell>
          <cell r="K1249">
            <v>166819.91</v>
          </cell>
          <cell r="L1249">
            <v>165297.19</v>
          </cell>
          <cell r="M1249">
            <v>0</v>
          </cell>
          <cell r="N1249">
            <v>0</v>
          </cell>
          <cell r="O1249">
            <v>0</v>
          </cell>
          <cell r="P1249" t="str">
            <v/>
          </cell>
          <cell r="Q1249" t="str">
            <v>96908</v>
          </cell>
          <cell r="R1249" t="str">
            <v/>
          </cell>
          <cell r="S1249" t="str">
            <v/>
          </cell>
          <cell r="T1249" t="str">
            <v/>
          </cell>
          <cell r="U1249" t="str">
            <v>7920</v>
          </cell>
          <cell r="V1249" t="str">
            <v>ZGFT</v>
          </cell>
          <cell r="W1249">
            <v>45748</v>
          </cell>
          <cell r="X1249">
            <v>0.11</v>
          </cell>
          <cell r="Y1249">
            <v>183.47988090000001</v>
          </cell>
        </row>
        <row r="1250">
          <cell r="A1250" t="str">
            <v>96908-001330A000</v>
          </cell>
          <cell r="B1250" t="str">
            <v>FG,GSB2408-250_NA,Packing ASSY AU (US-24</v>
          </cell>
          <cell r="C1250" t="str">
            <v>429A</v>
          </cell>
          <cell r="D1250" t="str">
            <v>N10</v>
          </cell>
          <cell r="E1250" t="str">
            <v/>
          </cell>
          <cell r="F1250" t="str">
            <v>ZGFT</v>
          </cell>
          <cell r="G1250" t="str">
            <v>OCS  96908</v>
          </cell>
          <cell r="H1250">
            <v>0</v>
          </cell>
          <cell r="I1250">
            <v>1000</v>
          </cell>
          <cell r="J1250">
            <v>0</v>
          </cell>
          <cell r="K1250">
            <v>167222.14000000001</v>
          </cell>
          <cell r="L1250">
            <v>167575.28</v>
          </cell>
          <cell r="M1250">
            <v>0</v>
          </cell>
          <cell r="N1250">
            <v>0</v>
          </cell>
          <cell r="O1250">
            <v>0</v>
          </cell>
          <cell r="P1250" t="str">
            <v/>
          </cell>
          <cell r="Q1250" t="str">
            <v>96908</v>
          </cell>
          <cell r="R1250" t="str">
            <v/>
          </cell>
          <cell r="S1250" t="str">
            <v/>
          </cell>
          <cell r="T1250" t="str">
            <v/>
          </cell>
          <cell r="U1250" t="str">
            <v>7920</v>
          </cell>
          <cell r="V1250" t="str">
            <v>ZGFT</v>
          </cell>
          <cell r="W1250">
            <v>45748</v>
          </cell>
          <cell r="X1250">
            <v>0.11</v>
          </cell>
          <cell r="Y1250">
            <v>186.0085608</v>
          </cell>
        </row>
        <row r="1251">
          <cell r="A1251" t="str">
            <v>96908-001340A000</v>
          </cell>
          <cell r="B1251" t="str">
            <v>FG,GSB2408-250_NA,Packing ASSY FCC (US</v>
          </cell>
          <cell r="C1251" t="str">
            <v>429A</v>
          </cell>
          <cell r="D1251" t="str">
            <v>N10</v>
          </cell>
          <cell r="E1251" t="str">
            <v/>
          </cell>
          <cell r="F1251" t="str">
            <v>ZGFT</v>
          </cell>
          <cell r="G1251" t="str">
            <v>OCS  96908</v>
          </cell>
          <cell r="H1251">
            <v>0</v>
          </cell>
          <cell r="I1251">
            <v>1000</v>
          </cell>
          <cell r="J1251">
            <v>169352.17</v>
          </cell>
          <cell r="K1251">
            <v>167181.70000000001</v>
          </cell>
          <cell r="L1251">
            <v>167534.84</v>
          </cell>
          <cell r="M1251">
            <v>0</v>
          </cell>
          <cell r="N1251">
            <v>0</v>
          </cell>
          <cell r="O1251">
            <v>0</v>
          </cell>
          <cell r="P1251" t="str">
            <v/>
          </cell>
          <cell r="Q1251" t="str">
            <v>96908</v>
          </cell>
          <cell r="R1251" t="str">
            <v/>
          </cell>
          <cell r="S1251" t="str">
            <v/>
          </cell>
          <cell r="T1251" t="str">
            <v/>
          </cell>
          <cell r="U1251" t="str">
            <v>7920</v>
          </cell>
          <cell r="V1251" t="str">
            <v>ZGFT</v>
          </cell>
          <cell r="W1251">
            <v>45748</v>
          </cell>
          <cell r="X1251">
            <v>0.11</v>
          </cell>
          <cell r="Y1251">
            <v>185.96367240000001</v>
          </cell>
        </row>
        <row r="1252">
          <cell r="A1252" t="str">
            <v>96908-001340A000</v>
          </cell>
          <cell r="B1252" t="str">
            <v>FG,GSB2408-250_NA,Packing ASSY FCC (US</v>
          </cell>
          <cell r="C1252" t="str">
            <v>429B</v>
          </cell>
          <cell r="D1252" t="str">
            <v>N10</v>
          </cell>
          <cell r="E1252" t="str">
            <v/>
          </cell>
          <cell r="F1252" t="str">
            <v>ZGFT</v>
          </cell>
          <cell r="G1252" t="str">
            <v>OCS  96908</v>
          </cell>
          <cell r="H1252">
            <v>0</v>
          </cell>
          <cell r="I1252">
            <v>1000</v>
          </cell>
          <cell r="J1252">
            <v>169352.17</v>
          </cell>
          <cell r="K1252">
            <v>166768.76</v>
          </cell>
          <cell r="L1252">
            <v>165246.04</v>
          </cell>
          <cell r="M1252">
            <v>0</v>
          </cell>
          <cell r="N1252">
            <v>0</v>
          </cell>
          <cell r="O1252">
            <v>0</v>
          </cell>
          <cell r="P1252" t="str">
            <v/>
          </cell>
          <cell r="Q1252" t="str">
            <v>96908</v>
          </cell>
          <cell r="R1252" t="str">
            <v/>
          </cell>
          <cell r="S1252" t="str">
            <v/>
          </cell>
          <cell r="T1252" t="str">
            <v/>
          </cell>
          <cell r="U1252" t="str">
            <v>7920</v>
          </cell>
          <cell r="V1252" t="str">
            <v>ZGFT</v>
          </cell>
          <cell r="W1252">
            <v>45748</v>
          </cell>
          <cell r="X1252">
            <v>0.11</v>
          </cell>
          <cell r="Y1252">
            <v>183.42310440000003</v>
          </cell>
        </row>
        <row r="1253">
          <cell r="A1253" t="str">
            <v>96908-001360A000</v>
          </cell>
          <cell r="B1253" t="str">
            <v>FG,GSB2408-250_NA,Packing ASSY BR (US-24</v>
          </cell>
          <cell r="C1253" t="str">
            <v>429A</v>
          </cell>
          <cell r="D1253" t="str">
            <v>N10</v>
          </cell>
          <cell r="E1253" t="str">
            <v/>
          </cell>
          <cell r="F1253" t="str">
            <v>ZGFT</v>
          </cell>
          <cell r="G1253" t="str">
            <v>OCS  96908</v>
          </cell>
          <cell r="H1253">
            <v>0</v>
          </cell>
          <cell r="I1253">
            <v>1000</v>
          </cell>
          <cell r="J1253">
            <v>0</v>
          </cell>
          <cell r="K1253">
            <v>167241.39000000001</v>
          </cell>
          <cell r="L1253">
            <v>167594.53</v>
          </cell>
          <cell r="M1253">
            <v>0</v>
          </cell>
          <cell r="N1253">
            <v>0</v>
          </cell>
          <cell r="O1253">
            <v>0</v>
          </cell>
          <cell r="P1253" t="str">
            <v/>
          </cell>
          <cell r="Q1253" t="str">
            <v>96908</v>
          </cell>
          <cell r="R1253" t="str">
            <v/>
          </cell>
          <cell r="S1253" t="str">
            <v/>
          </cell>
          <cell r="T1253" t="str">
            <v/>
          </cell>
          <cell r="U1253" t="str">
            <v>7920</v>
          </cell>
          <cell r="V1253" t="str">
            <v>ZGFT</v>
          </cell>
          <cell r="W1253">
            <v>45748</v>
          </cell>
          <cell r="X1253">
            <v>0.11</v>
          </cell>
          <cell r="Y1253">
            <v>186.02992829999999</v>
          </cell>
        </row>
        <row r="1254">
          <cell r="A1254" t="str">
            <v>96908-001360A000</v>
          </cell>
          <cell r="B1254" t="str">
            <v>FG,GSB2408-250_NA,Packing ASSY BR (US-24</v>
          </cell>
          <cell r="C1254" t="str">
            <v>429B</v>
          </cell>
          <cell r="D1254" t="str">
            <v>N10</v>
          </cell>
          <cell r="E1254" t="str">
            <v/>
          </cell>
          <cell r="F1254" t="str">
            <v>ZGFT</v>
          </cell>
          <cell r="G1254" t="str">
            <v>OCS  96908</v>
          </cell>
          <cell r="H1254">
            <v>0</v>
          </cell>
          <cell r="I1254">
            <v>1000</v>
          </cell>
          <cell r="J1254">
            <v>0</v>
          </cell>
          <cell r="K1254">
            <v>166824.45000000001</v>
          </cell>
          <cell r="L1254">
            <v>165301.73000000001</v>
          </cell>
          <cell r="M1254">
            <v>0</v>
          </cell>
          <cell r="N1254">
            <v>0</v>
          </cell>
          <cell r="O1254">
            <v>0</v>
          </cell>
          <cell r="P1254" t="str">
            <v/>
          </cell>
          <cell r="Q1254" t="str">
            <v>96908</v>
          </cell>
          <cell r="R1254" t="str">
            <v/>
          </cell>
          <cell r="S1254" t="str">
            <v/>
          </cell>
          <cell r="T1254" t="str">
            <v/>
          </cell>
          <cell r="U1254" t="str">
            <v>7920</v>
          </cell>
          <cell r="V1254" t="str">
            <v>ZGFT</v>
          </cell>
          <cell r="W1254">
            <v>45748</v>
          </cell>
          <cell r="X1254">
            <v>0.11</v>
          </cell>
          <cell r="Y1254">
            <v>183.48492030000003</v>
          </cell>
        </row>
        <row r="1255">
          <cell r="A1255" t="str">
            <v>96908-001370A000</v>
          </cell>
          <cell r="B1255" t="str">
            <v>FG,GSB4809-500_NA,Packing ASSY FCC (US</v>
          </cell>
          <cell r="C1255" t="str">
            <v>429A</v>
          </cell>
          <cell r="D1255" t="str">
            <v>N10</v>
          </cell>
          <cell r="E1255" t="str">
            <v/>
          </cell>
          <cell r="F1255" t="str">
            <v>ZGFT</v>
          </cell>
          <cell r="G1255" t="str">
            <v>OCS  96908</v>
          </cell>
          <cell r="H1255">
            <v>0</v>
          </cell>
          <cell r="I1255">
            <v>1000</v>
          </cell>
          <cell r="J1255">
            <v>0</v>
          </cell>
          <cell r="K1255">
            <v>320306</v>
          </cell>
          <cell r="L1255">
            <v>320707.26</v>
          </cell>
          <cell r="M1255">
            <v>0</v>
          </cell>
          <cell r="N1255">
            <v>0</v>
          </cell>
          <cell r="O1255">
            <v>0</v>
          </cell>
          <cell r="P1255" t="str">
            <v/>
          </cell>
          <cell r="Q1255" t="str">
            <v>96908</v>
          </cell>
          <cell r="R1255" t="str">
            <v/>
          </cell>
          <cell r="S1255" t="str">
            <v/>
          </cell>
          <cell r="T1255" t="str">
            <v/>
          </cell>
          <cell r="U1255" t="str">
            <v>7920</v>
          </cell>
          <cell r="V1255" t="str">
            <v>ZGFT</v>
          </cell>
          <cell r="W1255">
            <v>45748</v>
          </cell>
          <cell r="X1255">
            <v>0.11</v>
          </cell>
          <cell r="Y1255">
            <v>355.98505860000006</v>
          </cell>
        </row>
        <row r="1256">
          <cell r="A1256" t="str">
            <v>96908-001370A000</v>
          </cell>
          <cell r="B1256" t="str">
            <v>FG,GSB4809-500_NA,Packing ASSY FCC (US</v>
          </cell>
          <cell r="C1256" t="str">
            <v>429B</v>
          </cell>
          <cell r="D1256" t="str">
            <v>N10</v>
          </cell>
          <cell r="E1256" t="str">
            <v/>
          </cell>
          <cell r="F1256" t="str">
            <v>ZGFT</v>
          </cell>
          <cell r="G1256" t="str">
            <v>OCS  96908</v>
          </cell>
          <cell r="H1256">
            <v>0</v>
          </cell>
          <cell r="I1256">
            <v>1000</v>
          </cell>
          <cell r="J1256">
            <v>0</v>
          </cell>
          <cell r="K1256">
            <v>319375.34000000003</v>
          </cell>
          <cell r="L1256">
            <v>316325.52</v>
          </cell>
          <cell r="M1256">
            <v>0</v>
          </cell>
          <cell r="N1256">
            <v>0</v>
          </cell>
          <cell r="O1256">
            <v>0</v>
          </cell>
          <cell r="P1256" t="str">
            <v/>
          </cell>
          <cell r="Q1256" t="str">
            <v>96908</v>
          </cell>
          <cell r="R1256" t="str">
            <v/>
          </cell>
          <cell r="S1256" t="str">
            <v/>
          </cell>
          <cell r="T1256" t="str">
            <v/>
          </cell>
          <cell r="U1256" t="str">
            <v>7920</v>
          </cell>
          <cell r="V1256" t="str">
            <v>ZGFT</v>
          </cell>
          <cell r="W1256">
            <v>45748</v>
          </cell>
          <cell r="X1256">
            <v>0.11</v>
          </cell>
          <cell r="Y1256">
            <v>351.12132720000005</v>
          </cell>
        </row>
        <row r="1257">
          <cell r="A1257" t="str">
            <v>96908-001380A000</v>
          </cell>
          <cell r="B1257" t="str">
            <v>FG,GSB4809-500_NA,Packing ASSY AU (US-48</v>
          </cell>
          <cell r="C1257" t="str">
            <v>429A</v>
          </cell>
          <cell r="D1257" t="str">
            <v>N10</v>
          </cell>
          <cell r="E1257" t="str">
            <v/>
          </cell>
          <cell r="F1257" t="str">
            <v>ZGFT</v>
          </cell>
          <cell r="G1257" t="str">
            <v>OCS  96908</v>
          </cell>
          <cell r="H1257">
            <v>0</v>
          </cell>
          <cell r="I1257">
            <v>1000</v>
          </cell>
          <cell r="J1257">
            <v>0</v>
          </cell>
          <cell r="K1257">
            <v>320127.84000000003</v>
          </cell>
          <cell r="L1257">
            <v>320529.09999999998</v>
          </cell>
          <cell r="M1257">
            <v>0</v>
          </cell>
          <cell r="N1257">
            <v>0</v>
          </cell>
          <cell r="O1257">
            <v>0</v>
          </cell>
          <cell r="P1257" t="str">
            <v/>
          </cell>
          <cell r="Q1257" t="str">
            <v>96908</v>
          </cell>
          <cell r="R1257" t="str">
            <v/>
          </cell>
          <cell r="S1257" t="str">
            <v/>
          </cell>
          <cell r="T1257" t="str">
            <v/>
          </cell>
          <cell r="U1257" t="str">
            <v>7920</v>
          </cell>
          <cell r="V1257" t="str">
            <v>ZGFT</v>
          </cell>
          <cell r="W1257">
            <v>45748</v>
          </cell>
          <cell r="X1257">
            <v>0.11</v>
          </cell>
          <cell r="Y1257">
            <v>355.78730100000001</v>
          </cell>
        </row>
        <row r="1258">
          <cell r="A1258" t="str">
            <v>96908-001390A000</v>
          </cell>
          <cell r="B1258" t="str">
            <v>FG,GSB4809-500_NA,Packing ASSY EU (US-48</v>
          </cell>
          <cell r="C1258" t="str">
            <v>429A</v>
          </cell>
          <cell r="D1258" t="str">
            <v>N10</v>
          </cell>
          <cell r="E1258" t="str">
            <v/>
          </cell>
          <cell r="F1258" t="str">
            <v>ZGFT</v>
          </cell>
          <cell r="G1258" t="str">
            <v>OCS  96908</v>
          </cell>
          <cell r="H1258">
            <v>0</v>
          </cell>
          <cell r="I1258">
            <v>1000</v>
          </cell>
          <cell r="J1258">
            <v>0</v>
          </cell>
          <cell r="K1258">
            <v>320125.5</v>
          </cell>
          <cell r="L1258">
            <v>320526.76</v>
          </cell>
          <cell r="M1258">
            <v>0</v>
          </cell>
          <cell r="N1258">
            <v>0</v>
          </cell>
          <cell r="O1258">
            <v>0</v>
          </cell>
          <cell r="P1258" t="str">
            <v/>
          </cell>
          <cell r="Q1258" t="str">
            <v>96908</v>
          </cell>
          <cell r="R1258" t="str">
            <v/>
          </cell>
          <cell r="S1258" t="str">
            <v/>
          </cell>
          <cell r="T1258" t="str">
            <v/>
          </cell>
          <cell r="U1258" t="str">
            <v>7920</v>
          </cell>
          <cell r="V1258" t="str">
            <v>ZGFT</v>
          </cell>
          <cell r="W1258">
            <v>45748</v>
          </cell>
          <cell r="X1258">
            <v>0.11</v>
          </cell>
          <cell r="Y1258">
            <v>355.78470360000006</v>
          </cell>
        </row>
        <row r="1259">
          <cell r="A1259" t="str">
            <v>96908-001400A000</v>
          </cell>
          <cell r="B1259" t="str">
            <v>FG,GSUBUSW-24-POE_NA,Packing ASSY FCC</v>
          </cell>
          <cell r="C1259" t="str">
            <v>429A</v>
          </cell>
          <cell r="D1259" t="str">
            <v>N10</v>
          </cell>
          <cell r="E1259" t="str">
            <v/>
          </cell>
          <cell r="F1259" t="str">
            <v>ZGFT</v>
          </cell>
          <cell r="G1259" t="str">
            <v>OCS  96908</v>
          </cell>
          <cell r="H1259">
            <v>0</v>
          </cell>
          <cell r="I1259">
            <v>1000</v>
          </cell>
          <cell r="J1259">
            <v>99010.46</v>
          </cell>
          <cell r="K1259">
            <v>110303.12</v>
          </cell>
          <cell r="L1259">
            <v>109129.14</v>
          </cell>
          <cell r="M1259">
            <v>0</v>
          </cell>
          <cell r="N1259">
            <v>23790.15</v>
          </cell>
          <cell r="O1259">
            <v>218</v>
          </cell>
          <cell r="P1259" t="str">
            <v/>
          </cell>
          <cell r="Q1259" t="str">
            <v>96908</v>
          </cell>
          <cell r="R1259" t="str">
            <v/>
          </cell>
          <cell r="S1259" t="str">
            <v/>
          </cell>
          <cell r="T1259" t="str">
            <v/>
          </cell>
          <cell r="U1259" t="str">
            <v>7920</v>
          </cell>
          <cell r="V1259" t="str">
            <v>ZGFT</v>
          </cell>
          <cell r="W1259">
            <v>45748</v>
          </cell>
          <cell r="X1259">
            <v>0.11</v>
          </cell>
          <cell r="Y1259">
            <v>121.1333454</v>
          </cell>
        </row>
        <row r="1260">
          <cell r="A1260" t="str">
            <v>96908-001400A000</v>
          </cell>
          <cell r="B1260" t="str">
            <v>FG,GSUBUSW-24-POE_NA,Packing ASSY FCC</v>
          </cell>
          <cell r="C1260" t="str">
            <v>429B</v>
          </cell>
          <cell r="D1260" t="str">
            <v>N10</v>
          </cell>
          <cell r="E1260" t="str">
            <v/>
          </cell>
          <cell r="F1260" t="str">
            <v>ZGFT</v>
          </cell>
          <cell r="G1260" t="str">
            <v>OCS  96908</v>
          </cell>
          <cell r="H1260">
            <v>0</v>
          </cell>
          <cell r="I1260">
            <v>1000</v>
          </cell>
          <cell r="J1260">
            <v>0</v>
          </cell>
          <cell r="K1260">
            <v>110326.78</v>
          </cell>
          <cell r="L1260">
            <v>110342.07</v>
          </cell>
          <cell r="M1260">
            <v>0</v>
          </cell>
          <cell r="N1260">
            <v>0</v>
          </cell>
          <cell r="O1260">
            <v>0</v>
          </cell>
          <cell r="P1260" t="str">
            <v/>
          </cell>
          <cell r="Q1260" t="str">
            <v>96908</v>
          </cell>
          <cell r="R1260" t="str">
            <v/>
          </cell>
          <cell r="S1260" t="str">
            <v/>
          </cell>
          <cell r="T1260" t="str">
            <v/>
          </cell>
          <cell r="U1260" t="str">
            <v>7920</v>
          </cell>
          <cell r="V1260" t="str">
            <v>ZGFT</v>
          </cell>
          <cell r="W1260">
            <v>45748</v>
          </cell>
          <cell r="X1260">
            <v>0.11</v>
          </cell>
          <cell r="Y1260">
            <v>122.47969770000002</v>
          </cell>
        </row>
        <row r="1261">
          <cell r="A1261" t="str">
            <v>96908-001410A000</v>
          </cell>
          <cell r="B1261" t="str">
            <v>FG,GSUBUSW-Lite-16-POE_NA,Packing ASSY</v>
          </cell>
          <cell r="C1261" t="str">
            <v>429A</v>
          </cell>
          <cell r="D1261" t="str">
            <v>N10</v>
          </cell>
          <cell r="E1261" t="str">
            <v/>
          </cell>
          <cell r="F1261" t="str">
            <v>ZGFT</v>
          </cell>
          <cell r="G1261" t="str">
            <v>OCS  96908</v>
          </cell>
          <cell r="H1261">
            <v>0</v>
          </cell>
          <cell r="I1261">
            <v>1000</v>
          </cell>
          <cell r="J1261">
            <v>72310</v>
          </cell>
          <cell r="K1261">
            <v>63813.599999999999</v>
          </cell>
          <cell r="L1261">
            <v>64253.43</v>
          </cell>
          <cell r="M1261">
            <v>0</v>
          </cell>
          <cell r="N1261">
            <v>128.51</v>
          </cell>
          <cell r="O1261">
            <v>2</v>
          </cell>
          <cell r="P1261" t="str">
            <v/>
          </cell>
          <cell r="Q1261" t="str">
            <v>96908</v>
          </cell>
          <cell r="R1261" t="str">
            <v/>
          </cell>
          <cell r="S1261" t="str">
            <v/>
          </cell>
          <cell r="T1261" t="str">
            <v/>
          </cell>
          <cell r="U1261" t="str">
            <v>7920</v>
          </cell>
          <cell r="V1261" t="str">
            <v>ZGFT</v>
          </cell>
          <cell r="W1261">
            <v>45748</v>
          </cell>
          <cell r="X1261">
            <v>0.11</v>
          </cell>
          <cell r="Y1261">
            <v>71.321307300000001</v>
          </cell>
        </row>
        <row r="1262">
          <cell r="A1262" t="str">
            <v>96908-001410A000</v>
          </cell>
          <cell r="B1262" t="str">
            <v>FG,GSUBUSW-Lite-16-POE_NA,Packing ASSY</v>
          </cell>
          <cell r="C1262" t="str">
            <v>429B</v>
          </cell>
          <cell r="D1262" t="str">
            <v>N10</v>
          </cell>
          <cell r="E1262" t="str">
            <v/>
          </cell>
          <cell r="F1262" t="str">
            <v>ZGFT</v>
          </cell>
          <cell r="G1262" t="str">
            <v>OCS  96908</v>
          </cell>
          <cell r="H1262">
            <v>0</v>
          </cell>
          <cell r="I1262">
            <v>1000</v>
          </cell>
          <cell r="J1262">
            <v>0</v>
          </cell>
          <cell r="K1262">
            <v>64323.87</v>
          </cell>
          <cell r="L1262">
            <v>64757.7</v>
          </cell>
          <cell r="M1262">
            <v>0</v>
          </cell>
          <cell r="N1262">
            <v>0</v>
          </cell>
          <cell r="O1262">
            <v>0</v>
          </cell>
          <cell r="P1262" t="str">
            <v/>
          </cell>
          <cell r="Q1262" t="str">
            <v>96908</v>
          </cell>
          <cell r="R1262" t="str">
            <v/>
          </cell>
          <cell r="S1262" t="str">
            <v/>
          </cell>
          <cell r="T1262" t="str">
            <v/>
          </cell>
          <cell r="U1262" t="str">
            <v>7920</v>
          </cell>
          <cell r="V1262" t="str">
            <v>ZGFT</v>
          </cell>
          <cell r="W1262">
            <v>45748</v>
          </cell>
          <cell r="X1262">
            <v>0.11</v>
          </cell>
          <cell r="Y1262">
            <v>71.881047000000009</v>
          </cell>
        </row>
        <row r="1263">
          <cell r="A1263" t="str">
            <v>96908-001420A000</v>
          </cell>
          <cell r="B1263" t="str">
            <v>FG,GSUBUSW-Lite-16-POE_NA,Packing ASSY</v>
          </cell>
          <cell r="C1263" t="str">
            <v>429A</v>
          </cell>
          <cell r="D1263" t="str">
            <v>N10</v>
          </cell>
          <cell r="E1263" t="str">
            <v/>
          </cell>
          <cell r="F1263" t="str">
            <v>ZGFT</v>
          </cell>
          <cell r="G1263" t="str">
            <v>OCS  96908</v>
          </cell>
          <cell r="H1263">
            <v>0</v>
          </cell>
          <cell r="I1263">
            <v>1000</v>
          </cell>
          <cell r="J1263">
            <v>0</v>
          </cell>
          <cell r="K1263">
            <v>63817.2</v>
          </cell>
          <cell r="L1263">
            <v>64257.03</v>
          </cell>
          <cell r="M1263">
            <v>0</v>
          </cell>
          <cell r="N1263">
            <v>0</v>
          </cell>
          <cell r="O1263">
            <v>0</v>
          </cell>
          <cell r="P1263" t="str">
            <v/>
          </cell>
          <cell r="Q1263" t="str">
            <v>96908</v>
          </cell>
          <cell r="R1263" t="str">
            <v/>
          </cell>
          <cell r="S1263" t="str">
            <v/>
          </cell>
          <cell r="T1263" t="str">
            <v/>
          </cell>
          <cell r="U1263" t="str">
            <v>7920</v>
          </cell>
          <cell r="V1263" t="str">
            <v>ZGFT</v>
          </cell>
          <cell r="W1263">
            <v>45748</v>
          </cell>
          <cell r="X1263">
            <v>0.11</v>
          </cell>
          <cell r="Y1263">
            <v>71.325303300000002</v>
          </cell>
        </row>
        <row r="1264">
          <cell r="A1264" t="str">
            <v>96908-001420A000</v>
          </cell>
          <cell r="B1264" t="str">
            <v>FG,GSUBUSW-Lite-16-POE_NA,Packing ASSY</v>
          </cell>
          <cell r="C1264" t="str">
            <v>429B</v>
          </cell>
          <cell r="D1264" t="str">
            <v>N10</v>
          </cell>
          <cell r="E1264" t="str">
            <v/>
          </cell>
          <cell r="F1264" t="str">
            <v>ZGFT</v>
          </cell>
          <cell r="G1264" t="str">
            <v>OCS  96908</v>
          </cell>
          <cell r="H1264">
            <v>0</v>
          </cell>
          <cell r="I1264">
            <v>1000</v>
          </cell>
          <cell r="J1264">
            <v>0</v>
          </cell>
          <cell r="K1264">
            <v>64325.22</v>
          </cell>
          <cell r="L1264">
            <v>64759.05</v>
          </cell>
          <cell r="M1264">
            <v>0</v>
          </cell>
          <cell r="N1264">
            <v>0</v>
          </cell>
          <cell r="O1264">
            <v>0</v>
          </cell>
          <cell r="P1264" t="str">
            <v/>
          </cell>
          <cell r="Q1264" t="str">
            <v>96908</v>
          </cell>
          <cell r="R1264" t="str">
            <v/>
          </cell>
          <cell r="S1264" t="str">
            <v/>
          </cell>
          <cell r="T1264" t="str">
            <v/>
          </cell>
          <cell r="U1264" t="str">
            <v>7920</v>
          </cell>
          <cell r="V1264" t="str">
            <v>ZGFT</v>
          </cell>
          <cell r="W1264">
            <v>45748</v>
          </cell>
          <cell r="X1264">
            <v>0.11</v>
          </cell>
          <cell r="Y1264">
            <v>71.882545500000006</v>
          </cell>
        </row>
        <row r="1265">
          <cell r="A1265" t="str">
            <v>96908-001430A000</v>
          </cell>
          <cell r="B1265" t="str">
            <v>FG,GSUBUSW-Enterprise-48-PoE_NA,new EE</v>
          </cell>
          <cell r="C1265" t="str">
            <v>429A</v>
          </cell>
          <cell r="D1265" t="str">
            <v>N10</v>
          </cell>
          <cell r="E1265" t="str">
            <v/>
          </cell>
          <cell r="F1265" t="str">
            <v>ZGFT</v>
          </cell>
          <cell r="G1265" t="str">
            <v>OCS  96908</v>
          </cell>
          <cell r="H1265">
            <v>0</v>
          </cell>
          <cell r="I1265">
            <v>1000</v>
          </cell>
          <cell r="J1265">
            <v>683080</v>
          </cell>
          <cell r="K1265">
            <v>666953.07999999996</v>
          </cell>
          <cell r="L1265">
            <v>670643.98</v>
          </cell>
          <cell r="M1265">
            <v>0</v>
          </cell>
          <cell r="N1265">
            <v>0</v>
          </cell>
          <cell r="O1265">
            <v>0</v>
          </cell>
          <cell r="P1265" t="str">
            <v/>
          </cell>
          <cell r="Q1265" t="str">
            <v>96908</v>
          </cell>
          <cell r="R1265" t="str">
            <v/>
          </cell>
          <cell r="S1265" t="str">
            <v/>
          </cell>
          <cell r="T1265" t="str">
            <v/>
          </cell>
          <cell r="U1265" t="str">
            <v>7920</v>
          </cell>
          <cell r="V1265" t="str">
            <v>ZGFT</v>
          </cell>
          <cell r="W1265">
            <v>45748</v>
          </cell>
          <cell r="X1265">
            <v>0.11</v>
          </cell>
          <cell r="Y1265">
            <v>744.41481780000004</v>
          </cell>
        </row>
        <row r="1266">
          <cell r="A1266" t="str">
            <v>96908-001440A000</v>
          </cell>
          <cell r="B1266" t="str">
            <v>FG,GSUBUSW-Pro-24-POE_NA,600-01976</v>
          </cell>
          <cell r="C1266" t="str">
            <v>429A</v>
          </cell>
          <cell r="D1266" t="str">
            <v>N10</v>
          </cell>
          <cell r="E1266" t="str">
            <v/>
          </cell>
          <cell r="F1266" t="str">
            <v>ZGFT</v>
          </cell>
          <cell r="G1266" t="str">
            <v>OCS  96908</v>
          </cell>
          <cell r="H1266">
            <v>0</v>
          </cell>
          <cell r="I1266">
            <v>1000</v>
          </cell>
          <cell r="J1266">
            <v>0</v>
          </cell>
          <cell r="K1266">
            <v>206662.44</v>
          </cell>
          <cell r="L1266">
            <v>207055.31</v>
          </cell>
          <cell r="M1266">
            <v>0</v>
          </cell>
          <cell r="N1266">
            <v>0</v>
          </cell>
          <cell r="O1266">
            <v>0</v>
          </cell>
          <cell r="P1266" t="str">
            <v/>
          </cell>
          <cell r="Q1266" t="str">
            <v>96908</v>
          </cell>
          <cell r="R1266" t="str">
            <v/>
          </cell>
          <cell r="S1266" t="str">
            <v/>
          </cell>
          <cell r="T1266" t="str">
            <v/>
          </cell>
          <cell r="U1266" t="str">
            <v>7920</v>
          </cell>
          <cell r="V1266" t="str">
            <v>ZGFT</v>
          </cell>
          <cell r="W1266">
            <v>45748</v>
          </cell>
          <cell r="X1266">
            <v>0.11</v>
          </cell>
          <cell r="Y1266">
            <v>229.83139410000001</v>
          </cell>
        </row>
        <row r="1267">
          <cell r="A1267" t="str">
            <v>96908-001450A000</v>
          </cell>
          <cell r="B1267" t="str">
            <v>FG,GSUBUSW-Pro-24-POE_NA,600-02207</v>
          </cell>
          <cell r="C1267" t="str">
            <v>429A</v>
          </cell>
          <cell r="D1267" t="str">
            <v>N10</v>
          </cell>
          <cell r="E1267" t="str">
            <v/>
          </cell>
          <cell r="F1267" t="str">
            <v>ZGFT</v>
          </cell>
          <cell r="G1267" t="str">
            <v>OCS  96908</v>
          </cell>
          <cell r="H1267">
            <v>0</v>
          </cell>
          <cell r="I1267">
            <v>1000</v>
          </cell>
          <cell r="J1267">
            <v>0</v>
          </cell>
          <cell r="K1267">
            <v>206653.59</v>
          </cell>
          <cell r="L1267">
            <v>207046.46</v>
          </cell>
          <cell r="M1267">
            <v>0</v>
          </cell>
          <cell r="N1267">
            <v>0</v>
          </cell>
          <cell r="O1267">
            <v>0</v>
          </cell>
          <cell r="P1267" t="str">
            <v/>
          </cell>
          <cell r="Q1267" t="str">
            <v>96908</v>
          </cell>
          <cell r="R1267" t="str">
            <v/>
          </cell>
          <cell r="S1267" t="str">
            <v/>
          </cell>
          <cell r="T1267" t="str">
            <v/>
          </cell>
          <cell r="U1267" t="str">
            <v>7920</v>
          </cell>
          <cell r="V1267" t="str">
            <v>ZGFT</v>
          </cell>
          <cell r="W1267">
            <v>45748</v>
          </cell>
          <cell r="X1267">
            <v>0.11</v>
          </cell>
          <cell r="Y1267">
            <v>229.82157060000003</v>
          </cell>
        </row>
        <row r="1268">
          <cell r="A1268" t="str">
            <v>96908-001460A000</v>
          </cell>
          <cell r="B1268" t="str">
            <v>FG,GSUBUSW-Pro-24-POE_NA,600-02206</v>
          </cell>
          <cell r="C1268" t="str">
            <v>429A</v>
          </cell>
          <cell r="D1268" t="str">
            <v>N10</v>
          </cell>
          <cell r="E1268" t="str">
            <v/>
          </cell>
          <cell r="F1268" t="str">
            <v>ZGFT</v>
          </cell>
          <cell r="G1268" t="str">
            <v>OCS  96908</v>
          </cell>
          <cell r="H1268">
            <v>0</v>
          </cell>
          <cell r="I1268">
            <v>1000</v>
          </cell>
          <cell r="J1268">
            <v>0</v>
          </cell>
          <cell r="K1268">
            <v>206659.59</v>
          </cell>
          <cell r="L1268">
            <v>207052.46</v>
          </cell>
          <cell r="M1268">
            <v>0</v>
          </cell>
          <cell r="N1268">
            <v>0</v>
          </cell>
          <cell r="O1268">
            <v>0</v>
          </cell>
          <cell r="P1268" t="str">
            <v/>
          </cell>
          <cell r="Q1268" t="str">
            <v>96908</v>
          </cell>
          <cell r="R1268" t="str">
            <v/>
          </cell>
          <cell r="S1268" t="str">
            <v/>
          </cell>
          <cell r="T1268" t="str">
            <v/>
          </cell>
          <cell r="U1268" t="str">
            <v>7920</v>
          </cell>
          <cell r="V1268" t="str">
            <v>ZGFT</v>
          </cell>
          <cell r="W1268">
            <v>45748</v>
          </cell>
          <cell r="X1268">
            <v>0.11</v>
          </cell>
          <cell r="Y1268">
            <v>229.82823060000001</v>
          </cell>
        </row>
        <row r="1269">
          <cell r="A1269" t="str">
            <v>96908-001470A000</v>
          </cell>
          <cell r="B1269" t="str">
            <v>FG,GSUBUSW-Pro-24-POE_NA,600-02273</v>
          </cell>
          <cell r="C1269" t="str">
            <v>429A</v>
          </cell>
          <cell r="D1269" t="str">
            <v>N10</v>
          </cell>
          <cell r="E1269" t="str">
            <v/>
          </cell>
          <cell r="F1269" t="str">
            <v>ZGFT</v>
          </cell>
          <cell r="G1269" t="str">
            <v>OCS  96908</v>
          </cell>
          <cell r="H1269">
            <v>0</v>
          </cell>
          <cell r="I1269">
            <v>1000</v>
          </cell>
          <cell r="J1269">
            <v>0</v>
          </cell>
          <cell r="K1269">
            <v>206623.59</v>
          </cell>
          <cell r="L1269">
            <v>207016.46</v>
          </cell>
          <cell r="M1269">
            <v>0</v>
          </cell>
          <cell r="N1269">
            <v>0</v>
          </cell>
          <cell r="O1269">
            <v>0</v>
          </cell>
          <cell r="P1269" t="str">
            <v/>
          </cell>
          <cell r="Q1269" t="str">
            <v>96908</v>
          </cell>
          <cell r="R1269" t="str">
            <v/>
          </cell>
          <cell r="S1269" t="str">
            <v/>
          </cell>
          <cell r="T1269" t="str">
            <v/>
          </cell>
          <cell r="U1269" t="str">
            <v>7920</v>
          </cell>
          <cell r="V1269" t="str">
            <v>ZGFT</v>
          </cell>
          <cell r="W1269">
            <v>45748</v>
          </cell>
          <cell r="X1269">
            <v>0.11</v>
          </cell>
          <cell r="Y1269">
            <v>229.7882706</v>
          </cell>
        </row>
        <row r="1270">
          <cell r="A1270" t="str">
            <v>96908-001480A000</v>
          </cell>
          <cell r="B1270" t="str">
            <v>FG,GSUBUSW-Pro-24-POE_NA,600-01977</v>
          </cell>
          <cell r="C1270" t="str">
            <v>429A</v>
          </cell>
          <cell r="D1270" t="str">
            <v>N10</v>
          </cell>
          <cell r="E1270" t="str">
            <v/>
          </cell>
          <cell r="F1270" t="str">
            <v>ZGFT</v>
          </cell>
          <cell r="G1270" t="str">
            <v>OCS  96908</v>
          </cell>
          <cell r="H1270">
            <v>0</v>
          </cell>
          <cell r="I1270">
            <v>1000</v>
          </cell>
          <cell r="J1270">
            <v>0</v>
          </cell>
          <cell r="K1270">
            <v>205442.49</v>
          </cell>
          <cell r="L1270">
            <v>205835.36</v>
          </cell>
          <cell r="M1270">
            <v>0</v>
          </cell>
          <cell r="N1270">
            <v>0</v>
          </cell>
          <cell r="O1270">
            <v>0</v>
          </cell>
          <cell r="P1270" t="str">
            <v/>
          </cell>
          <cell r="Q1270" t="str">
            <v>96908</v>
          </cell>
          <cell r="R1270" t="str">
            <v/>
          </cell>
          <cell r="S1270" t="str">
            <v/>
          </cell>
          <cell r="T1270" t="str">
            <v/>
          </cell>
          <cell r="U1270" t="str">
            <v>7920</v>
          </cell>
          <cell r="V1270" t="str">
            <v>ZGFT</v>
          </cell>
          <cell r="W1270">
            <v>45748</v>
          </cell>
          <cell r="X1270">
            <v>0.11</v>
          </cell>
          <cell r="Y1270">
            <v>228.47724959999999</v>
          </cell>
        </row>
        <row r="1271">
          <cell r="A1271" t="str">
            <v>96908-001490A000</v>
          </cell>
          <cell r="B1271" t="str">
            <v>FG,GSUBUSW-Pro-24-POE_NA,600-01976</v>
          </cell>
          <cell r="C1271" t="str">
            <v>429A</v>
          </cell>
          <cell r="D1271" t="str">
            <v>N10</v>
          </cell>
          <cell r="E1271" t="str">
            <v/>
          </cell>
          <cell r="F1271" t="str">
            <v>ZGFT</v>
          </cell>
          <cell r="G1271" t="str">
            <v>OCS  96908</v>
          </cell>
          <cell r="H1271">
            <v>0</v>
          </cell>
          <cell r="I1271">
            <v>1000</v>
          </cell>
          <cell r="J1271">
            <v>0</v>
          </cell>
          <cell r="K1271">
            <v>215996.1</v>
          </cell>
          <cell r="L1271">
            <v>216394.14</v>
          </cell>
          <cell r="M1271">
            <v>0</v>
          </cell>
          <cell r="N1271">
            <v>0</v>
          </cell>
          <cell r="O1271">
            <v>0</v>
          </cell>
          <cell r="P1271" t="str">
            <v/>
          </cell>
          <cell r="Q1271" t="str">
            <v>96908</v>
          </cell>
          <cell r="R1271" t="str">
            <v/>
          </cell>
          <cell r="S1271" t="str">
            <v/>
          </cell>
          <cell r="T1271" t="str">
            <v/>
          </cell>
          <cell r="U1271" t="str">
            <v>7920</v>
          </cell>
          <cell r="V1271" t="str">
            <v>ZGFT</v>
          </cell>
          <cell r="W1271">
            <v>45748</v>
          </cell>
          <cell r="X1271">
            <v>0.11</v>
          </cell>
          <cell r="Y1271">
            <v>240.19749540000004</v>
          </cell>
        </row>
        <row r="1272">
          <cell r="A1272" t="str">
            <v>96908-001490A000</v>
          </cell>
          <cell r="B1272" t="str">
            <v>FG,GSUBUSW-Pro-24-POE_NA,600-01976</v>
          </cell>
          <cell r="C1272" t="str">
            <v>429B</v>
          </cell>
          <cell r="D1272" t="str">
            <v>N10</v>
          </cell>
          <cell r="E1272" t="str">
            <v/>
          </cell>
          <cell r="F1272" t="str">
            <v>ZGFT</v>
          </cell>
          <cell r="G1272" t="str">
            <v>OCS  96908</v>
          </cell>
          <cell r="H1272">
            <v>0</v>
          </cell>
          <cell r="I1272">
            <v>1000</v>
          </cell>
          <cell r="J1272">
            <v>0</v>
          </cell>
          <cell r="K1272">
            <v>216284</v>
          </cell>
          <cell r="L1272">
            <v>216815.66</v>
          </cell>
          <cell r="M1272">
            <v>0</v>
          </cell>
          <cell r="N1272">
            <v>0</v>
          </cell>
          <cell r="O1272">
            <v>0</v>
          </cell>
          <cell r="P1272" t="str">
            <v/>
          </cell>
          <cell r="Q1272" t="str">
            <v>96908</v>
          </cell>
          <cell r="R1272" t="str">
            <v/>
          </cell>
          <cell r="S1272" t="str">
            <v/>
          </cell>
          <cell r="T1272" t="str">
            <v/>
          </cell>
          <cell r="U1272" t="str">
            <v>7920</v>
          </cell>
          <cell r="V1272" t="str">
            <v>ZGFT</v>
          </cell>
          <cell r="W1272">
            <v>45748</v>
          </cell>
          <cell r="X1272">
            <v>0.11</v>
          </cell>
          <cell r="Y1272">
            <v>240.66538260000004</v>
          </cell>
        </row>
        <row r="1273">
          <cell r="A1273" t="str">
            <v>96908-001500A000</v>
          </cell>
          <cell r="B1273" t="str">
            <v>FG,GSUBUSW-Pro-24-POE_NA,600-02207</v>
          </cell>
          <cell r="C1273" t="str">
            <v>429A</v>
          </cell>
          <cell r="D1273" t="str">
            <v>N10</v>
          </cell>
          <cell r="E1273" t="str">
            <v/>
          </cell>
          <cell r="F1273" t="str">
            <v>ZGFT</v>
          </cell>
          <cell r="G1273" t="str">
            <v>OCS  96908</v>
          </cell>
          <cell r="H1273">
            <v>0</v>
          </cell>
          <cell r="I1273">
            <v>1000</v>
          </cell>
          <cell r="J1273">
            <v>0</v>
          </cell>
          <cell r="K1273">
            <v>215987.25</v>
          </cell>
          <cell r="L1273">
            <v>216385.29</v>
          </cell>
          <cell r="M1273">
            <v>0</v>
          </cell>
          <cell r="N1273">
            <v>0</v>
          </cell>
          <cell r="O1273">
            <v>0</v>
          </cell>
          <cell r="P1273" t="str">
            <v/>
          </cell>
          <cell r="Q1273" t="str">
            <v>96908</v>
          </cell>
          <cell r="R1273" t="str">
            <v/>
          </cell>
          <cell r="S1273" t="str">
            <v/>
          </cell>
          <cell r="T1273" t="str">
            <v/>
          </cell>
          <cell r="U1273" t="str">
            <v>7920</v>
          </cell>
          <cell r="V1273" t="str">
            <v>ZGFT</v>
          </cell>
          <cell r="W1273">
            <v>45748</v>
          </cell>
          <cell r="X1273">
            <v>0.11</v>
          </cell>
          <cell r="Y1273">
            <v>240.18767190000003</v>
          </cell>
        </row>
        <row r="1274">
          <cell r="A1274" t="str">
            <v>96908-001500A000</v>
          </cell>
          <cell r="B1274" t="str">
            <v>FG,GSUBUSW-Pro-24-POE_NA,600-02207</v>
          </cell>
          <cell r="C1274" t="str">
            <v>429B</v>
          </cell>
          <cell r="D1274" t="str">
            <v>N10</v>
          </cell>
          <cell r="E1274" t="str">
            <v/>
          </cell>
          <cell r="F1274" t="str">
            <v>ZGFT</v>
          </cell>
          <cell r="G1274" t="str">
            <v>OCS  96908</v>
          </cell>
          <cell r="H1274">
            <v>0</v>
          </cell>
          <cell r="I1274">
            <v>1000</v>
          </cell>
          <cell r="J1274">
            <v>0</v>
          </cell>
          <cell r="K1274">
            <v>216275.15</v>
          </cell>
          <cell r="L1274">
            <v>216806.81</v>
          </cell>
          <cell r="M1274">
            <v>0</v>
          </cell>
          <cell r="N1274">
            <v>0</v>
          </cell>
          <cell r="O1274">
            <v>0</v>
          </cell>
          <cell r="P1274" t="str">
            <v/>
          </cell>
          <cell r="Q1274" t="str">
            <v>96908</v>
          </cell>
          <cell r="R1274" t="str">
            <v/>
          </cell>
          <cell r="S1274" t="str">
            <v/>
          </cell>
          <cell r="T1274" t="str">
            <v/>
          </cell>
          <cell r="U1274" t="str">
            <v>7920</v>
          </cell>
          <cell r="V1274" t="str">
            <v>ZGFT</v>
          </cell>
          <cell r="W1274">
            <v>45748</v>
          </cell>
          <cell r="X1274">
            <v>0.11</v>
          </cell>
          <cell r="Y1274">
            <v>240.6555591</v>
          </cell>
        </row>
        <row r="1275">
          <cell r="A1275" t="str">
            <v>96908-001510A000</v>
          </cell>
          <cell r="B1275" t="str">
            <v>FG,GSUBUSW-Pro-24-POE_NA,600-02206</v>
          </cell>
          <cell r="C1275" t="str">
            <v>429A</v>
          </cell>
          <cell r="D1275" t="str">
            <v>N10</v>
          </cell>
          <cell r="E1275" t="str">
            <v/>
          </cell>
          <cell r="F1275" t="str">
            <v>ZGFT</v>
          </cell>
          <cell r="G1275" t="str">
            <v>OCS  96908</v>
          </cell>
          <cell r="H1275">
            <v>0</v>
          </cell>
          <cell r="I1275">
            <v>1000</v>
          </cell>
          <cell r="J1275">
            <v>0</v>
          </cell>
          <cell r="K1275">
            <v>215993.25</v>
          </cell>
          <cell r="L1275">
            <v>216391.29</v>
          </cell>
          <cell r="M1275">
            <v>0</v>
          </cell>
          <cell r="N1275">
            <v>0</v>
          </cell>
          <cell r="O1275">
            <v>0</v>
          </cell>
          <cell r="P1275" t="str">
            <v/>
          </cell>
          <cell r="Q1275" t="str">
            <v>96908</v>
          </cell>
          <cell r="R1275" t="str">
            <v/>
          </cell>
          <cell r="S1275" t="str">
            <v/>
          </cell>
          <cell r="T1275" t="str">
            <v/>
          </cell>
          <cell r="U1275" t="str">
            <v>7920</v>
          </cell>
          <cell r="V1275" t="str">
            <v>ZGFT</v>
          </cell>
          <cell r="W1275">
            <v>45748</v>
          </cell>
          <cell r="X1275">
            <v>0.11</v>
          </cell>
          <cell r="Y1275">
            <v>240.19433190000001</v>
          </cell>
        </row>
        <row r="1276">
          <cell r="A1276" t="str">
            <v>96908-001510A000</v>
          </cell>
          <cell r="B1276" t="str">
            <v>FG,GSUBUSW-Pro-24-POE_NA,600-02206</v>
          </cell>
          <cell r="C1276" t="str">
            <v>429B</v>
          </cell>
          <cell r="D1276" t="str">
            <v>N10</v>
          </cell>
          <cell r="E1276" t="str">
            <v/>
          </cell>
          <cell r="F1276" t="str">
            <v>ZGFT</v>
          </cell>
          <cell r="G1276" t="str">
            <v>OCS  96908</v>
          </cell>
          <cell r="H1276">
            <v>0</v>
          </cell>
          <cell r="I1276">
            <v>1000</v>
          </cell>
          <cell r="J1276">
            <v>0</v>
          </cell>
          <cell r="K1276">
            <v>216281.15</v>
          </cell>
          <cell r="L1276">
            <v>216812.81</v>
          </cell>
          <cell r="M1276">
            <v>0</v>
          </cell>
          <cell r="N1276">
            <v>0</v>
          </cell>
          <cell r="O1276">
            <v>0</v>
          </cell>
          <cell r="P1276" t="str">
            <v/>
          </cell>
          <cell r="Q1276" t="str">
            <v>96908</v>
          </cell>
          <cell r="R1276" t="str">
            <v/>
          </cell>
          <cell r="S1276" t="str">
            <v/>
          </cell>
          <cell r="T1276" t="str">
            <v/>
          </cell>
          <cell r="U1276" t="str">
            <v>7920</v>
          </cell>
          <cell r="V1276" t="str">
            <v>ZGFT</v>
          </cell>
          <cell r="W1276">
            <v>45748</v>
          </cell>
          <cell r="X1276">
            <v>0.11</v>
          </cell>
          <cell r="Y1276">
            <v>240.66221910000002</v>
          </cell>
        </row>
        <row r="1277">
          <cell r="A1277" t="str">
            <v>96908-001520A000</v>
          </cell>
          <cell r="B1277" t="str">
            <v>FG,GSUBUSW-Pro-24-POE_NA,600-02273</v>
          </cell>
          <cell r="C1277" t="str">
            <v>429A</v>
          </cell>
          <cell r="D1277" t="str">
            <v>N10</v>
          </cell>
          <cell r="E1277" t="str">
            <v/>
          </cell>
          <cell r="F1277" t="str">
            <v>ZGFT</v>
          </cell>
          <cell r="G1277" t="str">
            <v>OCS  96908</v>
          </cell>
          <cell r="H1277">
            <v>0</v>
          </cell>
          <cell r="I1277">
            <v>1000</v>
          </cell>
          <cell r="J1277">
            <v>0</v>
          </cell>
          <cell r="K1277">
            <v>215957.25</v>
          </cell>
          <cell r="L1277">
            <v>216355.29</v>
          </cell>
          <cell r="M1277">
            <v>0</v>
          </cell>
          <cell r="N1277">
            <v>0</v>
          </cell>
          <cell r="O1277">
            <v>0</v>
          </cell>
          <cell r="P1277" t="str">
            <v/>
          </cell>
          <cell r="Q1277" t="str">
            <v>96908</v>
          </cell>
          <cell r="R1277" t="str">
            <v/>
          </cell>
          <cell r="S1277" t="str">
            <v/>
          </cell>
          <cell r="T1277" t="str">
            <v/>
          </cell>
          <cell r="U1277" t="str">
            <v>7920</v>
          </cell>
          <cell r="V1277" t="str">
            <v>ZGFT</v>
          </cell>
          <cell r="W1277">
            <v>45748</v>
          </cell>
          <cell r="X1277">
            <v>0.11</v>
          </cell>
          <cell r="Y1277">
            <v>240.15437190000003</v>
          </cell>
        </row>
        <row r="1278">
          <cell r="A1278" t="str">
            <v>96908-001530A000</v>
          </cell>
          <cell r="B1278" t="str">
            <v>FG,GSUBUSW-Pro-24-POE_NA,600-01977</v>
          </cell>
          <cell r="C1278" t="str">
            <v>429A</v>
          </cell>
          <cell r="D1278" t="str">
            <v>N10</v>
          </cell>
          <cell r="E1278" t="str">
            <v/>
          </cell>
          <cell r="F1278" t="str">
            <v>ZGFT</v>
          </cell>
          <cell r="G1278" t="str">
            <v>OCS  96908</v>
          </cell>
          <cell r="H1278">
            <v>0</v>
          </cell>
          <cell r="I1278">
            <v>1000</v>
          </cell>
          <cell r="J1278">
            <v>0</v>
          </cell>
          <cell r="K1278">
            <v>214776.15</v>
          </cell>
          <cell r="L1278">
            <v>215174.19</v>
          </cell>
          <cell r="M1278">
            <v>0</v>
          </cell>
          <cell r="N1278">
            <v>0</v>
          </cell>
          <cell r="O1278">
            <v>0</v>
          </cell>
          <cell r="P1278" t="str">
            <v/>
          </cell>
          <cell r="Q1278" t="str">
            <v>96908</v>
          </cell>
          <cell r="R1278" t="str">
            <v/>
          </cell>
          <cell r="S1278" t="str">
            <v/>
          </cell>
          <cell r="T1278" t="str">
            <v/>
          </cell>
          <cell r="U1278" t="str">
            <v>7920</v>
          </cell>
          <cell r="V1278" t="str">
            <v>ZGFT</v>
          </cell>
          <cell r="W1278">
            <v>45748</v>
          </cell>
          <cell r="X1278">
            <v>0.11</v>
          </cell>
          <cell r="Y1278">
            <v>238.84335090000002</v>
          </cell>
        </row>
        <row r="1279">
          <cell r="A1279" t="str">
            <v>96908-001540A000</v>
          </cell>
          <cell r="B1279" t="str">
            <v>FG,GSUBUS-XG-6POE_NA,Packing ASSY FCC</v>
          </cell>
          <cell r="C1279" t="str">
            <v>429A</v>
          </cell>
          <cell r="D1279" t="str">
            <v>N10</v>
          </cell>
          <cell r="E1279" t="str">
            <v/>
          </cell>
          <cell r="F1279" t="str">
            <v>ZGFT</v>
          </cell>
          <cell r="G1279" t="str">
            <v>OCS  96908</v>
          </cell>
          <cell r="H1279">
            <v>0</v>
          </cell>
          <cell r="I1279">
            <v>1000</v>
          </cell>
          <cell r="J1279">
            <v>0</v>
          </cell>
          <cell r="K1279">
            <v>187588.85</v>
          </cell>
          <cell r="L1279">
            <v>188065.39</v>
          </cell>
          <cell r="M1279">
            <v>0</v>
          </cell>
          <cell r="N1279">
            <v>0</v>
          </cell>
          <cell r="O1279">
            <v>0</v>
          </cell>
          <cell r="P1279" t="str">
            <v/>
          </cell>
          <cell r="Q1279" t="str">
            <v>96908</v>
          </cell>
          <cell r="R1279" t="str">
            <v/>
          </cell>
          <cell r="S1279" t="str">
            <v/>
          </cell>
          <cell r="T1279" t="str">
            <v/>
          </cell>
          <cell r="U1279" t="str">
            <v>7920</v>
          </cell>
          <cell r="V1279" t="str">
            <v>ZGFT</v>
          </cell>
          <cell r="W1279">
            <v>45748</v>
          </cell>
          <cell r="X1279">
            <v>0.11</v>
          </cell>
          <cell r="Y1279">
            <v>208.75258290000002</v>
          </cell>
        </row>
        <row r="1280">
          <cell r="A1280" t="str">
            <v>96908-001550A000</v>
          </cell>
          <cell r="B1280" t="str">
            <v>FG,GSUBUS-XG-6POE_NA,Packing ASSY FCC</v>
          </cell>
          <cell r="C1280" t="str">
            <v>429A</v>
          </cell>
          <cell r="D1280" t="str">
            <v>N10</v>
          </cell>
          <cell r="E1280" t="str">
            <v/>
          </cell>
          <cell r="F1280" t="str">
            <v>ZGFT</v>
          </cell>
          <cell r="G1280" t="str">
            <v>OCS  96908</v>
          </cell>
          <cell r="H1280">
            <v>0</v>
          </cell>
          <cell r="I1280">
            <v>1000</v>
          </cell>
          <cell r="J1280">
            <v>229850</v>
          </cell>
          <cell r="K1280">
            <v>224567.77</v>
          </cell>
          <cell r="L1280">
            <v>225035.26</v>
          </cell>
          <cell r="M1280">
            <v>0</v>
          </cell>
          <cell r="N1280">
            <v>0</v>
          </cell>
          <cell r="O1280">
            <v>0</v>
          </cell>
          <cell r="P1280" t="str">
            <v/>
          </cell>
          <cell r="Q1280" t="str">
            <v>96908</v>
          </cell>
          <cell r="R1280" t="str">
            <v/>
          </cell>
          <cell r="S1280" t="str">
            <v/>
          </cell>
          <cell r="T1280" t="str">
            <v/>
          </cell>
          <cell r="U1280" t="str">
            <v>7920</v>
          </cell>
          <cell r="V1280" t="str">
            <v>ZGFT</v>
          </cell>
          <cell r="W1280">
            <v>45748</v>
          </cell>
          <cell r="X1280">
            <v>0.11</v>
          </cell>
          <cell r="Y1280">
            <v>249.78913860000006</v>
          </cell>
        </row>
        <row r="1281">
          <cell r="A1281" t="str">
            <v>96908-001550A000</v>
          </cell>
          <cell r="B1281" t="str">
            <v>FG,GSUBUS-XG-6POE_NA,Packing ASSY FCC</v>
          </cell>
          <cell r="C1281" t="str">
            <v>429B</v>
          </cell>
          <cell r="D1281" t="str">
            <v>N10</v>
          </cell>
          <cell r="E1281" t="str">
            <v/>
          </cell>
          <cell r="F1281" t="str">
            <v>ZGFT</v>
          </cell>
          <cell r="G1281" t="str">
            <v>OCS  96908</v>
          </cell>
          <cell r="H1281">
            <v>0</v>
          </cell>
          <cell r="I1281">
            <v>1000</v>
          </cell>
          <cell r="J1281">
            <v>226976.58</v>
          </cell>
          <cell r="K1281">
            <v>225396.02</v>
          </cell>
          <cell r="L1281">
            <v>226065.42</v>
          </cell>
          <cell r="M1281">
            <v>0</v>
          </cell>
          <cell r="N1281">
            <v>0</v>
          </cell>
          <cell r="O1281">
            <v>0</v>
          </cell>
          <cell r="P1281" t="str">
            <v/>
          </cell>
          <cell r="Q1281" t="str">
            <v>96908</v>
          </cell>
          <cell r="R1281" t="str">
            <v/>
          </cell>
          <cell r="S1281" t="str">
            <v/>
          </cell>
          <cell r="T1281" t="str">
            <v/>
          </cell>
          <cell r="U1281" t="str">
            <v>7920</v>
          </cell>
          <cell r="V1281" t="str">
            <v>ZGFT</v>
          </cell>
          <cell r="W1281">
            <v>45748</v>
          </cell>
          <cell r="X1281">
            <v>0.11</v>
          </cell>
          <cell r="Y1281">
            <v>250.93261620000004</v>
          </cell>
        </row>
        <row r="1282">
          <cell r="A1282" t="str">
            <v>96908-001560A000</v>
          </cell>
          <cell r="B1282" t="str">
            <v>FG,GSUBUS-XG-6POE_NA,Packing ASSY EU (US</v>
          </cell>
          <cell r="C1282" t="str">
            <v>429A</v>
          </cell>
          <cell r="D1282" t="str">
            <v>N10</v>
          </cell>
          <cell r="E1282" t="str">
            <v/>
          </cell>
          <cell r="F1282" t="str">
            <v>ZGFT</v>
          </cell>
          <cell r="G1282" t="str">
            <v>OCS  96908</v>
          </cell>
          <cell r="H1282">
            <v>0</v>
          </cell>
          <cell r="I1282">
            <v>1000</v>
          </cell>
          <cell r="J1282">
            <v>254682</v>
          </cell>
          <cell r="K1282">
            <v>224567.77</v>
          </cell>
          <cell r="L1282">
            <v>225035.26</v>
          </cell>
          <cell r="M1282">
            <v>0</v>
          </cell>
          <cell r="N1282">
            <v>0</v>
          </cell>
          <cell r="O1282">
            <v>0</v>
          </cell>
          <cell r="P1282" t="str">
            <v/>
          </cell>
          <cell r="Q1282" t="str">
            <v>96908</v>
          </cell>
          <cell r="R1282" t="str">
            <v/>
          </cell>
          <cell r="S1282" t="str">
            <v/>
          </cell>
          <cell r="T1282" t="str">
            <v/>
          </cell>
          <cell r="U1282" t="str">
            <v>7920</v>
          </cell>
          <cell r="V1282" t="str">
            <v>ZGFT</v>
          </cell>
          <cell r="W1282">
            <v>45748</v>
          </cell>
          <cell r="X1282">
            <v>0.11</v>
          </cell>
          <cell r="Y1282">
            <v>249.78913860000006</v>
          </cell>
        </row>
        <row r="1283">
          <cell r="A1283" t="str">
            <v>96908-001560A000</v>
          </cell>
          <cell r="B1283" t="str">
            <v>FG,GSUBUS-XG-6POE_NA,Packing ASSY EU (US</v>
          </cell>
          <cell r="C1283" t="str">
            <v>429B</v>
          </cell>
          <cell r="D1283" t="str">
            <v>N10</v>
          </cell>
          <cell r="E1283" t="str">
            <v/>
          </cell>
          <cell r="F1283" t="str">
            <v>ZGFT</v>
          </cell>
          <cell r="G1283" t="str">
            <v>OCS  96908</v>
          </cell>
          <cell r="H1283">
            <v>0</v>
          </cell>
          <cell r="I1283">
            <v>1000</v>
          </cell>
          <cell r="J1283">
            <v>0</v>
          </cell>
          <cell r="K1283">
            <v>225397.12</v>
          </cell>
          <cell r="L1283">
            <v>226066.52</v>
          </cell>
          <cell r="M1283">
            <v>0</v>
          </cell>
          <cell r="N1283">
            <v>0</v>
          </cell>
          <cell r="O1283">
            <v>0</v>
          </cell>
          <cell r="P1283" t="str">
            <v/>
          </cell>
          <cell r="Q1283" t="str">
            <v>96908</v>
          </cell>
          <cell r="R1283" t="str">
            <v/>
          </cell>
          <cell r="S1283" t="str">
            <v/>
          </cell>
          <cell r="T1283" t="str">
            <v/>
          </cell>
          <cell r="U1283" t="str">
            <v>7920</v>
          </cell>
          <cell r="V1283" t="str">
            <v>ZGFT</v>
          </cell>
          <cell r="W1283">
            <v>45748</v>
          </cell>
          <cell r="X1283">
            <v>0.11</v>
          </cell>
          <cell r="Y1283">
            <v>250.93383720000003</v>
          </cell>
        </row>
        <row r="1284">
          <cell r="A1284" t="str">
            <v>96908-001570A000</v>
          </cell>
          <cell r="B1284" t="str">
            <v>FG,GSUBUS-XG-6POE_NA,Packing ASSY BR (US</v>
          </cell>
          <cell r="C1284" t="str">
            <v>429A</v>
          </cell>
          <cell r="D1284" t="str">
            <v>N10</v>
          </cell>
          <cell r="E1284" t="str">
            <v/>
          </cell>
          <cell r="F1284" t="str">
            <v>ZGFT</v>
          </cell>
          <cell r="G1284" t="str">
            <v>OCS  96908</v>
          </cell>
          <cell r="H1284">
            <v>0</v>
          </cell>
          <cell r="I1284">
            <v>1000</v>
          </cell>
          <cell r="J1284">
            <v>225313</v>
          </cell>
          <cell r="K1284">
            <v>224313.45</v>
          </cell>
          <cell r="L1284">
            <v>224780.94</v>
          </cell>
          <cell r="M1284">
            <v>0</v>
          </cell>
          <cell r="N1284">
            <v>0</v>
          </cell>
          <cell r="O1284">
            <v>0</v>
          </cell>
          <cell r="P1284" t="str">
            <v/>
          </cell>
          <cell r="Q1284" t="str">
            <v>96908</v>
          </cell>
          <cell r="R1284" t="str">
            <v/>
          </cell>
          <cell r="S1284" t="str">
            <v/>
          </cell>
          <cell r="T1284" t="str">
            <v/>
          </cell>
          <cell r="U1284" t="str">
            <v>7920</v>
          </cell>
          <cell r="V1284" t="str">
            <v>ZGFT</v>
          </cell>
          <cell r="W1284">
            <v>45748</v>
          </cell>
          <cell r="X1284">
            <v>0.11</v>
          </cell>
          <cell r="Y1284">
            <v>249.50684340000004</v>
          </cell>
        </row>
        <row r="1285">
          <cell r="A1285" t="str">
            <v>96908-001580A000</v>
          </cell>
          <cell r="B1285" t="str">
            <v>FG,GSUBUS-XG-6POE_NA,Packing ASSY (US-XG</v>
          </cell>
          <cell r="C1285" t="str">
            <v>429A</v>
          </cell>
          <cell r="D1285" t="str">
            <v>N10</v>
          </cell>
          <cell r="E1285" t="str">
            <v/>
          </cell>
          <cell r="F1285" t="str">
            <v>ZGFT</v>
          </cell>
          <cell r="G1285" t="str">
            <v>OCS  96908</v>
          </cell>
          <cell r="H1285">
            <v>0</v>
          </cell>
          <cell r="I1285">
            <v>1000</v>
          </cell>
          <cell r="J1285">
            <v>0</v>
          </cell>
          <cell r="K1285">
            <v>224322.75</v>
          </cell>
          <cell r="L1285">
            <v>224790.24</v>
          </cell>
          <cell r="M1285">
            <v>0</v>
          </cell>
          <cell r="N1285">
            <v>0</v>
          </cell>
          <cell r="O1285">
            <v>0</v>
          </cell>
          <cell r="P1285" t="str">
            <v/>
          </cell>
          <cell r="Q1285" t="str">
            <v>96908</v>
          </cell>
          <cell r="R1285" t="str">
            <v/>
          </cell>
          <cell r="S1285" t="str">
            <v/>
          </cell>
          <cell r="T1285" t="str">
            <v/>
          </cell>
          <cell r="U1285" t="str">
            <v>7920</v>
          </cell>
          <cell r="V1285" t="str">
            <v>ZGFT</v>
          </cell>
          <cell r="W1285">
            <v>45748</v>
          </cell>
          <cell r="X1285">
            <v>0.11</v>
          </cell>
          <cell r="Y1285">
            <v>249.51716640000001</v>
          </cell>
        </row>
        <row r="1286">
          <cell r="A1286" t="str">
            <v>96908-001600A000</v>
          </cell>
          <cell r="B1286" t="str">
            <v>FG,GSUBUSW-Pro-48-POE_NA,M59121R14D3 New</v>
          </cell>
          <cell r="C1286" t="str">
            <v>429A</v>
          </cell>
          <cell r="D1286" t="str">
            <v>N10</v>
          </cell>
          <cell r="E1286" t="str">
            <v/>
          </cell>
          <cell r="F1286" t="str">
            <v>ZGFT</v>
          </cell>
          <cell r="G1286" t="str">
            <v>OCS  96908</v>
          </cell>
          <cell r="H1286">
            <v>0</v>
          </cell>
          <cell r="I1286">
            <v>1000</v>
          </cell>
          <cell r="J1286">
            <v>364852</v>
          </cell>
          <cell r="K1286">
            <v>348053.29</v>
          </cell>
          <cell r="L1286">
            <v>347930.22</v>
          </cell>
          <cell r="M1286">
            <v>0</v>
          </cell>
          <cell r="N1286">
            <v>0</v>
          </cell>
          <cell r="O1286">
            <v>0</v>
          </cell>
          <cell r="P1286" t="str">
            <v/>
          </cell>
          <cell r="Q1286" t="str">
            <v>96908</v>
          </cell>
          <cell r="R1286" t="str">
            <v/>
          </cell>
          <cell r="S1286" t="str">
            <v/>
          </cell>
          <cell r="T1286" t="str">
            <v/>
          </cell>
          <cell r="U1286" t="str">
            <v>7920</v>
          </cell>
          <cell r="V1286" t="str">
            <v>ZGFT</v>
          </cell>
          <cell r="W1286">
            <v>45748</v>
          </cell>
          <cell r="X1286">
            <v>0.11</v>
          </cell>
          <cell r="Y1286">
            <v>386.20254419999998</v>
          </cell>
        </row>
        <row r="1287">
          <cell r="A1287" t="str">
            <v>96908-001600A000</v>
          </cell>
          <cell r="B1287" t="str">
            <v>FG,GSUBUSW-Pro-48-POE_NA,M59121R14D3 New</v>
          </cell>
          <cell r="C1287" t="str">
            <v>429B</v>
          </cell>
          <cell r="D1287" t="str">
            <v>N10</v>
          </cell>
          <cell r="E1287" t="str">
            <v/>
          </cell>
          <cell r="F1287" t="str">
            <v>ZGFT</v>
          </cell>
          <cell r="G1287" t="str">
            <v>OCS  96908</v>
          </cell>
          <cell r="H1287">
            <v>0</v>
          </cell>
          <cell r="I1287">
            <v>1000</v>
          </cell>
          <cell r="J1287">
            <v>364852</v>
          </cell>
          <cell r="K1287">
            <v>344233.82</v>
          </cell>
          <cell r="L1287">
            <v>344931.75</v>
          </cell>
          <cell r="M1287">
            <v>0</v>
          </cell>
          <cell r="N1287">
            <v>0</v>
          </cell>
          <cell r="O1287">
            <v>0</v>
          </cell>
          <cell r="P1287" t="str">
            <v/>
          </cell>
          <cell r="Q1287" t="str">
            <v>96908</v>
          </cell>
          <cell r="R1287" t="str">
            <v/>
          </cell>
          <cell r="S1287" t="str">
            <v/>
          </cell>
          <cell r="T1287" t="str">
            <v/>
          </cell>
          <cell r="U1287" t="str">
            <v>7920</v>
          </cell>
          <cell r="V1287" t="str">
            <v>ZGFT</v>
          </cell>
          <cell r="W1287">
            <v>45748</v>
          </cell>
          <cell r="X1287">
            <v>0.11</v>
          </cell>
          <cell r="Y1287">
            <v>382.87424250000004</v>
          </cell>
        </row>
        <row r="1288">
          <cell r="A1288" t="str">
            <v>96908-001610A000</v>
          </cell>
          <cell r="B1288" t="str">
            <v>FG,GSUBUSW-Pro-48-POE_NA,M59121R14D3 New</v>
          </cell>
          <cell r="C1288" t="str">
            <v>429A</v>
          </cell>
          <cell r="D1288" t="str">
            <v>N10</v>
          </cell>
          <cell r="E1288" t="str">
            <v/>
          </cell>
          <cell r="F1288" t="str">
            <v>ZGFT</v>
          </cell>
          <cell r="G1288" t="str">
            <v>OCS  96908</v>
          </cell>
          <cell r="H1288">
            <v>0</v>
          </cell>
          <cell r="I1288">
            <v>1000</v>
          </cell>
          <cell r="J1288">
            <v>0</v>
          </cell>
          <cell r="K1288">
            <v>346872.19</v>
          </cell>
          <cell r="L1288">
            <v>346749.12</v>
          </cell>
          <cell r="M1288">
            <v>0</v>
          </cell>
          <cell r="N1288">
            <v>0</v>
          </cell>
          <cell r="O1288">
            <v>0</v>
          </cell>
          <cell r="P1288" t="str">
            <v/>
          </cell>
          <cell r="Q1288" t="str">
            <v>96908</v>
          </cell>
          <cell r="R1288" t="str">
            <v/>
          </cell>
          <cell r="S1288" t="str">
            <v/>
          </cell>
          <cell r="T1288" t="str">
            <v/>
          </cell>
          <cell r="U1288" t="str">
            <v>7920</v>
          </cell>
          <cell r="V1288" t="str">
            <v>ZGFT</v>
          </cell>
          <cell r="W1288">
            <v>45748</v>
          </cell>
          <cell r="X1288">
            <v>0.11</v>
          </cell>
          <cell r="Y1288">
            <v>384.89152320000005</v>
          </cell>
        </row>
        <row r="1289">
          <cell r="A1289" t="str">
            <v>96908-001660A000</v>
          </cell>
          <cell r="B1289" t="str">
            <v>FG,GSUBUSW-Pro-Max-48_NA,Packing ASSY</v>
          </cell>
          <cell r="C1289" t="str">
            <v>429A</v>
          </cell>
          <cell r="D1289" t="str">
            <v>N10</v>
          </cell>
          <cell r="E1289" t="str">
            <v/>
          </cell>
          <cell r="F1289" t="str">
            <v>ZGFT</v>
          </cell>
          <cell r="G1289" t="str">
            <v>OCS  96908</v>
          </cell>
          <cell r="H1289">
            <v>0</v>
          </cell>
          <cell r="I1289">
            <v>1000</v>
          </cell>
          <cell r="J1289">
            <v>0</v>
          </cell>
          <cell r="K1289">
            <v>212266.1</v>
          </cell>
          <cell r="L1289">
            <v>213012.14</v>
          </cell>
          <cell r="M1289">
            <v>0</v>
          </cell>
          <cell r="N1289">
            <v>0</v>
          </cell>
          <cell r="O1289">
            <v>0</v>
          </cell>
          <cell r="P1289" t="str">
            <v/>
          </cell>
          <cell r="Q1289" t="str">
            <v>96908</v>
          </cell>
          <cell r="R1289" t="str">
            <v/>
          </cell>
          <cell r="S1289" t="str">
            <v/>
          </cell>
          <cell r="T1289" t="str">
            <v/>
          </cell>
          <cell r="U1289" t="str">
            <v>7920</v>
          </cell>
          <cell r="V1289" t="str">
            <v>ZGFT</v>
          </cell>
          <cell r="W1289">
            <v>45748</v>
          </cell>
          <cell r="X1289">
            <v>0.11</v>
          </cell>
          <cell r="Y1289">
            <v>236.44347540000004</v>
          </cell>
        </row>
        <row r="1290">
          <cell r="A1290" t="str">
            <v>96908-001660A000</v>
          </cell>
          <cell r="B1290" t="str">
            <v>FG,GSUBUSW-Pro-Max-48_NA,Packing ASSY</v>
          </cell>
          <cell r="C1290" t="str">
            <v>429B</v>
          </cell>
          <cell r="D1290" t="str">
            <v>N10</v>
          </cell>
          <cell r="E1290" t="str">
            <v/>
          </cell>
          <cell r="F1290" t="str">
            <v>ZGFT</v>
          </cell>
          <cell r="G1290" t="str">
            <v>OCS  96908</v>
          </cell>
          <cell r="H1290">
            <v>0</v>
          </cell>
          <cell r="I1290">
            <v>1000</v>
          </cell>
          <cell r="J1290">
            <v>0</v>
          </cell>
          <cell r="K1290">
            <v>212698.1</v>
          </cell>
          <cell r="L1290">
            <v>212605.64</v>
          </cell>
          <cell r="M1290">
            <v>0</v>
          </cell>
          <cell r="N1290">
            <v>0</v>
          </cell>
          <cell r="O1290">
            <v>0</v>
          </cell>
          <cell r="P1290" t="str">
            <v/>
          </cell>
          <cell r="Q1290" t="str">
            <v>96908</v>
          </cell>
          <cell r="R1290" t="str">
            <v/>
          </cell>
          <cell r="S1290" t="str">
            <v/>
          </cell>
          <cell r="T1290" t="str">
            <v/>
          </cell>
          <cell r="U1290" t="str">
            <v>7920</v>
          </cell>
          <cell r="V1290" t="str">
            <v>ZGFT</v>
          </cell>
          <cell r="W1290">
            <v>45748</v>
          </cell>
          <cell r="X1290">
            <v>0.11</v>
          </cell>
          <cell r="Y1290">
            <v>235.99226040000005</v>
          </cell>
        </row>
        <row r="1291">
          <cell r="A1291" t="str">
            <v>96908-001670A000</v>
          </cell>
          <cell r="B1291" t="str">
            <v>FG,GSUBUSW-Pro-Max-24_NA,Packing ASSY</v>
          </cell>
          <cell r="C1291" t="str">
            <v>429A</v>
          </cell>
          <cell r="D1291" t="str">
            <v>N10</v>
          </cell>
          <cell r="E1291" t="str">
            <v/>
          </cell>
          <cell r="F1291" t="str">
            <v>ZGFT</v>
          </cell>
          <cell r="G1291" t="str">
            <v>OCS  96908</v>
          </cell>
          <cell r="H1291">
            <v>0</v>
          </cell>
          <cell r="I1291">
            <v>1000</v>
          </cell>
          <cell r="J1291">
            <v>0</v>
          </cell>
          <cell r="K1291">
            <v>146029.51</v>
          </cell>
          <cell r="L1291">
            <v>146674.46</v>
          </cell>
          <cell r="M1291">
            <v>0</v>
          </cell>
          <cell r="N1291">
            <v>0</v>
          </cell>
          <cell r="O1291">
            <v>0</v>
          </cell>
          <cell r="P1291" t="str">
            <v/>
          </cell>
          <cell r="Q1291" t="str">
            <v>96908</v>
          </cell>
          <cell r="R1291" t="str">
            <v/>
          </cell>
          <cell r="S1291" t="str">
            <v/>
          </cell>
          <cell r="T1291" t="str">
            <v/>
          </cell>
          <cell r="U1291" t="str">
            <v>7920</v>
          </cell>
          <cell r="V1291" t="str">
            <v>ZGFT</v>
          </cell>
          <cell r="W1291">
            <v>45748</v>
          </cell>
          <cell r="X1291">
            <v>0.11</v>
          </cell>
          <cell r="Y1291">
            <v>162.80865059999999</v>
          </cell>
        </row>
        <row r="1292">
          <cell r="A1292" t="str">
            <v>96908-001670A000</v>
          </cell>
          <cell r="B1292" t="str">
            <v>FG,GSUBUSW-Pro-Max-24_NA,Packing ASSY</v>
          </cell>
          <cell r="C1292" t="str">
            <v>429B</v>
          </cell>
          <cell r="D1292" t="str">
            <v>N10</v>
          </cell>
          <cell r="E1292" t="str">
            <v/>
          </cell>
          <cell r="F1292" t="str">
            <v>ZGFT</v>
          </cell>
          <cell r="G1292" t="str">
            <v>OCS  96908</v>
          </cell>
          <cell r="H1292">
            <v>0</v>
          </cell>
          <cell r="I1292">
            <v>1000</v>
          </cell>
          <cell r="J1292">
            <v>0</v>
          </cell>
          <cell r="K1292">
            <v>146475.42000000001</v>
          </cell>
          <cell r="L1292">
            <v>146283.94</v>
          </cell>
          <cell r="M1292">
            <v>0</v>
          </cell>
          <cell r="N1292">
            <v>0</v>
          </cell>
          <cell r="O1292">
            <v>0</v>
          </cell>
          <cell r="P1292" t="str">
            <v/>
          </cell>
          <cell r="Q1292" t="str">
            <v>96908</v>
          </cell>
          <cell r="R1292" t="str">
            <v/>
          </cell>
          <cell r="S1292" t="str">
            <v/>
          </cell>
          <cell r="T1292" t="str">
            <v/>
          </cell>
          <cell r="U1292" t="str">
            <v>7920</v>
          </cell>
          <cell r="V1292" t="str">
            <v>ZGFT</v>
          </cell>
          <cell r="W1292">
            <v>45748</v>
          </cell>
          <cell r="X1292">
            <v>0.11</v>
          </cell>
          <cell r="Y1292">
            <v>162.37517340000002</v>
          </cell>
        </row>
        <row r="1293">
          <cell r="A1293" t="str">
            <v>96908-001680A000</v>
          </cell>
          <cell r="B1293" t="str">
            <v>FG,GSUBUSW-Pro-Max-24_NA,Packing ASSY</v>
          </cell>
          <cell r="C1293" t="str">
            <v>429A</v>
          </cell>
          <cell r="D1293" t="str">
            <v>N10</v>
          </cell>
          <cell r="E1293" t="str">
            <v/>
          </cell>
          <cell r="F1293" t="str">
            <v>ZGFT</v>
          </cell>
          <cell r="G1293" t="str">
            <v>OCS  96908</v>
          </cell>
          <cell r="H1293">
            <v>0</v>
          </cell>
          <cell r="I1293">
            <v>1000</v>
          </cell>
          <cell r="J1293">
            <v>230700</v>
          </cell>
          <cell r="K1293">
            <v>156357.99</v>
          </cell>
          <cell r="L1293">
            <v>168406.75</v>
          </cell>
          <cell r="M1293">
            <v>0</v>
          </cell>
          <cell r="N1293">
            <v>168.41</v>
          </cell>
          <cell r="O1293">
            <v>1</v>
          </cell>
          <cell r="P1293" t="str">
            <v/>
          </cell>
          <cell r="Q1293" t="str">
            <v>96908</v>
          </cell>
          <cell r="R1293" t="str">
            <v/>
          </cell>
          <cell r="S1293" t="str">
            <v/>
          </cell>
          <cell r="T1293" t="str">
            <v/>
          </cell>
          <cell r="U1293" t="str">
            <v>7920</v>
          </cell>
          <cell r="V1293" t="str">
            <v>ZGFT</v>
          </cell>
          <cell r="W1293">
            <v>45748</v>
          </cell>
          <cell r="X1293">
            <v>0.11</v>
          </cell>
          <cell r="Y1293">
            <v>186.93149249999999</v>
          </cell>
        </row>
        <row r="1294">
          <cell r="A1294" t="str">
            <v>96908-001680A000</v>
          </cell>
          <cell r="B1294" t="str">
            <v>FG,GSUBUSW-Pro-Max-24_NA,Packing ASSY</v>
          </cell>
          <cell r="C1294" t="str">
            <v>429B</v>
          </cell>
          <cell r="D1294" t="str">
            <v>N10</v>
          </cell>
          <cell r="E1294" t="str">
            <v/>
          </cell>
          <cell r="F1294" t="str">
            <v>ZGFT</v>
          </cell>
          <cell r="G1294" t="str">
            <v>OCS  96908</v>
          </cell>
          <cell r="H1294">
            <v>0</v>
          </cell>
          <cell r="I1294">
            <v>1000</v>
          </cell>
          <cell r="J1294">
            <v>160454.35999999999</v>
          </cell>
          <cell r="K1294">
            <v>156815.01999999999</v>
          </cell>
          <cell r="L1294">
            <v>156587</v>
          </cell>
          <cell r="M1294">
            <v>0</v>
          </cell>
          <cell r="N1294">
            <v>0</v>
          </cell>
          <cell r="O1294">
            <v>0</v>
          </cell>
          <cell r="P1294" t="str">
            <v/>
          </cell>
          <cell r="Q1294" t="str">
            <v>96908</v>
          </cell>
          <cell r="R1294" t="str">
            <v/>
          </cell>
          <cell r="S1294" t="str">
            <v/>
          </cell>
          <cell r="T1294" t="str">
            <v/>
          </cell>
          <cell r="U1294" t="str">
            <v>7920</v>
          </cell>
          <cell r="V1294" t="str">
            <v>ZGFT</v>
          </cell>
          <cell r="W1294">
            <v>45748</v>
          </cell>
          <cell r="X1294">
            <v>0.11</v>
          </cell>
          <cell r="Y1294">
            <v>173.81156999999999</v>
          </cell>
        </row>
        <row r="1295">
          <cell r="A1295" t="str">
            <v>96908-001690A000</v>
          </cell>
          <cell r="B1295" t="str">
            <v>FG,GSUBUSW-Pro-Max-24_NA,Packing ASSY EU</v>
          </cell>
          <cell r="C1295" t="str">
            <v>429A</v>
          </cell>
          <cell r="D1295" t="str">
            <v>N10</v>
          </cell>
          <cell r="E1295" t="str">
            <v/>
          </cell>
          <cell r="F1295" t="str">
            <v>ZGFT</v>
          </cell>
          <cell r="G1295" t="str">
            <v>OCS  96908</v>
          </cell>
          <cell r="H1295">
            <v>0</v>
          </cell>
          <cell r="I1295">
            <v>1000</v>
          </cell>
          <cell r="J1295">
            <v>2726110</v>
          </cell>
          <cell r="K1295">
            <v>156994.57</v>
          </cell>
          <cell r="L1295">
            <v>168746.75</v>
          </cell>
          <cell r="M1295">
            <v>0</v>
          </cell>
          <cell r="N1295">
            <v>0</v>
          </cell>
          <cell r="O1295">
            <v>0</v>
          </cell>
          <cell r="P1295" t="str">
            <v/>
          </cell>
          <cell r="Q1295" t="str">
            <v>96908</v>
          </cell>
          <cell r="R1295" t="str">
            <v/>
          </cell>
          <cell r="S1295" t="str">
            <v/>
          </cell>
          <cell r="T1295" t="str">
            <v/>
          </cell>
          <cell r="U1295" t="str">
            <v>7920</v>
          </cell>
          <cell r="V1295" t="str">
            <v>ZGFT</v>
          </cell>
          <cell r="W1295">
            <v>45748</v>
          </cell>
          <cell r="X1295">
            <v>0.11</v>
          </cell>
          <cell r="Y1295">
            <v>187.30889250000001</v>
          </cell>
        </row>
        <row r="1296">
          <cell r="A1296" t="str">
            <v>96908-001690A000</v>
          </cell>
          <cell r="B1296" t="str">
            <v>FG,GSUBUSW-Pro-Max-24_NA,Packing ASSY EU</v>
          </cell>
          <cell r="C1296" t="str">
            <v>429B</v>
          </cell>
          <cell r="D1296" t="str">
            <v>N10</v>
          </cell>
          <cell r="E1296" t="str">
            <v/>
          </cell>
          <cell r="F1296" t="str">
            <v>ZGFT</v>
          </cell>
          <cell r="G1296" t="str">
            <v>OCS  96908</v>
          </cell>
          <cell r="H1296">
            <v>0</v>
          </cell>
          <cell r="I1296">
            <v>1000</v>
          </cell>
          <cell r="J1296">
            <v>161313.75</v>
          </cell>
          <cell r="K1296">
            <v>157451.6</v>
          </cell>
          <cell r="L1296">
            <v>157418.76999999999</v>
          </cell>
          <cell r="M1296">
            <v>0</v>
          </cell>
          <cell r="N1296">
            <v>0</v>
          </cell>
          <cell r="O1296">
            <v>0</v>
          </cell>
          <cell r="P1296" t="str">
            <v/>
          </cell>
          <cell r="Q1296" t="str">
            <v>96908</v>
          </cell>
          <cell r="R1296" t="str">
            <v/>
          </cell>
          <cell r="S1296" t="str">
            <v/>
          </cell>
          <cell r="T1296" t="str">
            <v/>
          </cell>
          <cell r="U1296" t="str">
            <v>7920</v>
          </cell>
          <cell r="V1296" t="str">
            <v>ZGFT</v>
          </cell>
          <cell r="W1296">
            <v>45748</v>
          </cell>
          <cell r="X1296">
            <v>0.11</v>
          </cell>
          <cell r="Y1296">
            <v>174.73483470000002</v>
          </cell>
        </row>
        <row r="1297">
          <cell r="A1297" t="str">
            <v>96908-001700A000</v>
          </cell>
          <cell r="B1297" t="str">
            <v>FG,GSUBUSW-Pro-Max-48_NA,Packing ASSY</v>
          </cell>
          <cell r="C1297" t="str">
            <v>429A</v>
          </cell>
          <cell r="D1297" t="str">
            <v>N10</v>
          </cell>
          <cell r="E1297" t="str">
            <v/>
          </cell>
          <cell r="F1297" t="str">
            <v>ZGFT</v>
          </cell>
          <cell r="G1297" t="str">
            <v>OCS  96908</v>
          </cell>
          <cell r="H1297">
            <v>0</v>
          </cell>
          <cell r="I1297">
            <v>1000</v>
          </cell>
          <cell r="J1297">
            <v>225385</v>
          </cell>
          <cell r="K1297">
            <v>222583.18</v>
          </cell>
          <cell r="L1297">
            <v>234384.65</v>
          </cell>
          <cell r="M1297">
            <v>0</v>
          </cell>
          <cell r="N1297">
            <v>0</v>
          </cell>
          <cell r="O1297">
            <v>0</v>
          </cell>
          <cell r="P1297" t="str">
            <v/>
          </cell>
          <cell r="Q1297" t="str">
            <v>96908</v>
          </cell>
          <cell r="R1297" t="str">
            <v/>
          </cell>
          <cell r="S1297" t="str">
            <v/>
          </cell>
          <cell r="T1297" t="str">
            <v/>
          </cell>
          <cell r="U1297" t="str">
            <v>7920</v>
          </cell>
          <cell r="V1297" t="str">
            <v>ZGFT</v>
          </cell>
          <cell r="W1297">
            <v>45748</v>
          </cell>
          <cell r="X1297">
            <v>0.11</v>
          </cell>
          <cell r="Y1297">
            <v>260.16696150000001</v>
          </cell>
        </row>
        <row r="1298">
          <cell r="A1298" t="str">
            <v>96908-001700A000</v>
          </cell>
          <cell r="B1298" t="str">
            <v>FG,GSUBUSW-Pro-Max-48_NA,Packing ASSY</v>
          </cell>
          <cell r="C1298" t="str">
            <v>429B</v>
          </cell>
          <cell r="D1298" t="str">
            <v>N10</v>
          </cell>
          <cell r="E1298" t="str">
            <v/>
          </cell>
          <cell r="F1298" t="str">
            <v>ZGFT</v>
          </cell>
          <cell r="G1298" t="str">
            <v>OCS  96908</v>
          </cell>
          <cell r="H1298">
            <v>0</v>
          </cell>
          <cell r="I1298">
            <v>1000</v>
          </cell>
          <cell r="J1298">
            <v>234347.67</v>
          </cell>
          <cell r="K1298">
            <v>223026.3</v>
          </cell>
          <cell r="L1298">
            <v>222882.04</v>
          </cell>
          <cell r="M1298">
            <v>0</v>
          </cell>
          <cell r="N1298">
            <v>0</v>
          </cell>
          <cell r="O1298">
            <v>0</v>
          </cell>
          <cell r="P1298" t="str">
            <v/>
          </cell>
          <cell r="Q1298" t="str">
            <v>96908</v>
          </cell>
          <cell r="R1298" t="str">
            <v/>
          </cell>
          <cell r="S1298" t="str">
            <v/>
          </cell>
          <cell r="T1298" t="str">
            <v/>
          </cell>
          <cell r="U1298" t="str">
            <v>7920</v>
          </cell>
          <cell r="V1298" t="str">
            <v>ZGFT</v>
          </cell>
          <cell r="W1298">
            <v>45748</v>
          </cell>
          <cell r="X1298">
            <v>0.11</v>
          </cell>
          <cell r="Y1298">
            <v>247.39906440000004</v>
          </cell>
        </row>
        <row r="1299">
          <cell r="A1299" t="str">
            <v>96908-001710A000</v>
          </cell>
          <cell r="B1299" t="str">
            <v>FG,GSUBUSW-Pro-Max-48_NA,Packing ASSY EU</v>
          </cell>
          <cell r="C1299" t="str">
            <v>429A</v>
          </cell>
          <cell r="D1299" t="str">
            <v>N10</v>
          </cell>
          <cell r="E1299" t="str">
            <v/>
          </cell>
          <cell r="F1299" t="str">
            <v>ZGFT</v>
          </cell>
          <cell r="G1299" t="str">
            <v>OCS  96908</v>
          </cell>
          <cell r="H1299">
            <v>0</v>
          </cell>
          <cell r="I1299">
            <v>1000</v>
          </cell>
          <cell r="J1299">
            <v>338640</v>
          </cell>
          <cell r="K1299">
            <v>222985.8</v>
          </cell>
          <cell r="L1299">
            <v>234724.65</v>
          </cell>
          <cell r="M1299">
            <v>0</v>
          </cell>
          <cell r="N1299">
            <v>0</v>
          </cell>
          <cell r="O1299">
            <v>0</v>
          </cell>
          <cell r="P1299" t="str">
            <v/>
          </cell>
          <cell r="Q1299" t="str">
            <v>96908</v>
          </cell>
          <cell r="R1299" t="str">
            <v/>
          </cell>
          <cell r="S1299" t="str">
            <v/>
          </cell>
          <cell r="T1299" t="str">
            <v/>
          </cell>
          <cell r="U1299" t="str">
            <v>7920</v>
          </cell>
          <cell r="V1299" t="str">
            <v>ZGFT</v>
          </cell>
          <cell r="W1299">
            <v>45748</v>
          </cell>
          <cell r="X1299">
            <v>0.11</v>
          </cell>
          <cell r="Y1299">
            <v>260.54436150000004</v>
          </cell>
        </row>
        <row r="1300">
          <cell r="A1300" t="str">
            <v>96908-001710A000</v>
          </cell>
          <cell r="B1300" t="str">
            <v>FG,GSUBUSW-Pro-Max-48_NA,Packing ASSY EU</v>
          </cell>
          <cell r="C1300" t="str">
            <v>429B</v>
          </cell>
          <cell r="D1300" t="str">
            <v>N10</v>
          </cell>
          <cell r="E1300" t="str">
            <v/>
          </cell>
          <cell r="F1300" t="str">
            <v>ZGFT</v>
          </cell>
          <cell r="G1300" t="str">
            <v>OCS  96908</v>
          </cell>
          <cell r="H1300">
            <v>0</v>
          </cell>
          <cell r="I1300">
            <v>1000</v>
          </cell>
          <cell r="J1300">
            <v>227355.93</v>
          </cell>
          <cell r="K1300">
            <v>223428.92</v>
          </cell>
          <cell r="L1300">
            <v>223380.69</v>
          </cell>
          <cell r="M1300">
            <v>0</v>
          </cell>
          <cell r="N1300">
            <v>0</v>
          </cell>
          <cell r="O1300">
            <v>0</v>
          </cell>
          <cell r="P1300" t="str">
            <v/>
          </cell>
          <cell r="Q1300" t="str">
            <v>96908</v>
          </cell>
          <cell r="R1300" t="str">
            <v/>
          </cell>
          <cell r="S1300" t="str">
            <v/>
          </cell>
          <cell r="T1300" t="str">
            <v/>
          </cell>
          <cell r="U1300" t="str">
            <v>7920</v>
          </cell>
          <cell r="V1300" t="str">
            <v>ZGFT</v>
          </cell>
          <cell r="W1300">
            <v>45748</v>
          </cell>
          <cell r="X1300">
            <v>0.11</v>
          </cell>
          <cell r="Y1300">
            <v>247.95256590000005</v>
          </cell>
        </row>
        <row r="1301">
          <cell r="A1301" t="str">
            <v>96908-001720A000</v>
          </cell>
          <cell r="B1301" t="str">
            <v>FG,GSUBUSW-24-POE_NA,Packing ASSY EU</v>
          </cell>
          <cell r="C1301" t="str">
            <v>429A</v>
          </cell>
          <cell r="D1301" t="str">
            <v>N10</v>
          </cell>
          <cell r="E1301" t="str">
            <v/>
          </cell>
          <cell r="F1301" t="str">
            <v>ZGFT</v>
          </cell>
          <cell r="G1301" t="str">
            <v>OCS  96908</v>
          </cell>
          <cell r="H1301">
            <v>0</v>
          </cell>
          <cell r="I1301">
            <v>1000</v>
          </cell>
          <cell r="J1301">
            <v>117163.64</v>
          </cell>
          <cell r="K1301">
            <v>110548.12</v>
          </cell>
          <cell r="L1301">
            <v>109374.14</v>
          </cell>
          <cell r="M1301">
            <v>0</v>
          </cell>
          <cell r="N1301">
            <v>0</v>
          </cell>
          <cell r="O1301">
            <v>0</v>
          </cell>
          <cell r="P1301" t="str">
            <v/>
          </cell>
          <cell r="Q1301" t="str">
            <v>96908</v>
          </cell>
          <cell r="R1301" t="str">
            <v/>
          </cell>
          <cell r="S1301" t="str">
            <v/>
          </cell>
          <cell r="T1301" t="str">
            <v/>
          </cell>
          <cell r="U1301" t="str">
            <v>7920</v>
          </cell>
          <cell r="V1301" t="str">
            <v>ZGFT</v>
          </cell>
          <cell r="W1301">
            <v>45748</v>
          </cell>
          <cell r="X1301">
            <v>0.11</v>
          </cell>
          <cell r="Y1301">
            <v>121.40529540000001</v>
          </cell>
        </row>
        <row r="1302">
          <cell r="A1302" t="str">
            <v>96908-001720A000</v>
          </cell>
          <cell r="B1302" t="str">
            <v>FG,GSUBUSW-24-POE_NA,Packing ASSY EU</v>
          </cell>
          <cell r="C1302" t="str">
            <v>429B</v>
          </cell>
          <cell r="D1302" t="str">
            <v>N10</v>
          </cell>
          <cell r="E1302" t="str">
            <v/>
          </cell>
          <cell r="F1302" t="str">
            <v>ZGFT</v>
          </cell>
          <cell r="G1302" t="str">
            <v>OCS  96908</v>
          </cell>
          <cell r="H1302">
            <v>0</v>
          </cell>
          <cell r="I1302">
            <v>1000</v>
          </cell>
          <cell r="J1302">
            <v>120799.55</v>
          </cell>
          <cell r="K1302">
            <v>110082.41</v>
          </cell>
          <cell r="L1302">
            <v>110060.47</v>
          </cell>
          <cell r="M1302">
            <v>0</v>
          </cell>
          <cell r="N1302">
            <v>0</v>
          </cell>
          <cell r="O1302">
            <v>0</v>
          </cell>
          <cell r="P1302" t="str">
            <v/>
          </cell>
          <cell r="Q1302" t="str">
            <v>96908</v>
          </cell>
          <cell r="R1302" t="str">
            <v/>
          </cell>
          <cell r="S1302" t="str">
            <v/>
          </cell>
          <cell r="T1302" t="str">
            <v/>
          </cell>
          <cell r="U1302" t="str">
            <v>7920</v>
          </cell>
          <cell r="V1302" t="str">
            <v>ZGFT</v>
          </cell>
          <cell r="W1302">
            <v>45748</v>
          </cell>
          <cell r="X1302">
            <v>0.11</v>
          </cell>
          <cell r="Y1302">
            <v>122.16712170000001</v>
          </cell>
        </row>
        <row r="1303">
          <cell r="A1303" t="str">
            <v>96908-001730A000</v>
          </cell>
          <cell r="B1303" t="str">
            <v>FG,GSUBUSW-24-POE_NA,Packing ASSY EU</v>
          </cell>
          <cell r="C1303" t="str">
            <v>429A</v>
          </cell>
          <cell r="D1303" t="str">
            <v>N10</v>
          </cell>
          <cell r="E1303" t="str">
            <v/>
          </cell>
          <cell r="F1303" t="str">
            <v>ZGFT</v>
          </cell>
          <cell r="G1303" t="str">
            <v>OCS  96908</v>
          </cell>
          <cell r="H1303">
            <v>0</v>
          </cell>
          <cell r="I1303">
            <v>1000</v>
          </cell>
          <cell r="J1303">
            <v>127210</v>
          </cell>
          <cell r="K1303">
            <v>110353.22</v>
          </cell>
          <cell r="L1303">
            <v>109179.24</v>
          </cell>
          <cell r="M1303">
            <v>0</v>
          </cell>
          <cell r="N1303">
            <v>109.18</v>
          </cell>
          <cell r="O1303">
            <v>1</v>
          </cell>
          <cell r="P1303" t="str">
            <v/>
          </cell>
          <cell r="Q1303" t="str">
            <v>96908</v>
          </cell>
          <cell r="R1303" t="str">
            <v/>
          </cell>
          <cell r="S1303" t="str">
            <v/>
          </cell>
          <cell r="T1303" t="str">
            <v/>
          </cell>
          <cell r="U1303" t="str">
            <v>7920</v>
          </cell>
          <cell r="V1303" t="str">
            <v>ZGFT</v>
          </cell>
          <cell r="W1303">
            <v>45748</v>
          </cell>
          <cell r="X1303">
            <v>0.11</v>
          </cell>
          <cell r="Y1303">
            <v>121.18895640000002</v>
          </cell>
        </row>
        <row r="1304">
          <cell r="A1304" t="str">
            <v>96908-001730A000</v>
          </cell>
          <cell r="B1304" t="str">
            <v>FG,GSUBUSW-24-POE_NA,Packing ASSY EU</v>
          </cell>
          <cell r="C1304" t="str">
            <v>429B</v>
          </cell>
          <cell r="D1304" t="str">
            <v>N10</v>
          </cell>
          <cell r="E1304" t="str">
            <v/>
          </cell>
          <cell r="F1304" t="str">
            <v>ZGFT</v>
          </cell>
          <cell r="G1304" t="str">
            <v>OCS  96908</v>
          </cell>
          <cell r="H1304">
            <v>0</v>
          </cell>
          <cell r="I1304">
            <v>1000</v>
          </cell>
          <cell r="J1304">
            <v>0</v>
          </cell>
          <cell r="K1304">
            <v>110378.16</v>
          </cell>
          <cell r="L1304">
            <v>110393.45</v>
          </cell>
          <cell r="M1304">
            <v>0</v>
          </cell>
          <cell r="N1304">
            <v>0</v>
          </cell>
          <cell r="O1304">
            <v>0</v>
          </cell>
          <cell r="P1304" t="str">
            <v/>
          </cell>
          <cell r="Q1304" t="str">
            <v>96908</v>
          </cell>
          <cell r="R1304" t="str">
            <v/>
          </cell>
          <cell r="S1304" t="str">
            <v/>
          </cell>
          <cell r="T1304" t="str">
            <v/>
          </cell>
          <cell r="U1304" t="str">
            <v>7920</v>
          </cell>
          <cell r="V1304" t="str">
            <v>ZGFT</v>
          </cell>
          <cell r="W1304">
            <v>45748</v>
          </cell>
          <cell r="X1304">
            <v>0.11</v>
          </cell>
          <cell r="Y1304">
            <v>122.53672950000001</v>
          </cell>
        </row>
        <row r="1305">
          <cell r="A1305" t="str">
            <v>96908-001760A000</v>
          </cell>
          <cell r="B1305" t="str">
            <v>FG,FSUBUSP-RPS_NA,Packing ASSY (USP-RPS)</v>
          </cell>
          <cell r="C1305" t="str">
            <v>429A</v>
          </cell>
          <cell r="D1305" t="str">
            <v>N10</v>
          </cell>
          <cell r="E1305" t="str">
            <v/>
          </cell>
          <cell r="F1305" t="str">
            <v>ZGFT</v>
          </cell>
          <cell r="G1305" t="str">
            <v>OCS  96908</v>
          </cell>
          <cell r="H1305">
            <v>0</v>
          </cell>
          <cell r="I1305">
            <v>1000</v>
          </cell>
          <cell r="J1305">
            <v>261150</v>
          </cell>
          <cell r="K1305">
            <v>224334.21</v>
          </cell>
          <cell r="L1305">
            <v>248917.82</v>
          </cell>
          <cell r="M1305">
            <v>0</v>
          </cell>
          <cell r="N1305">
            <v>248.92</v>
          </cell>
          <cell r="O1305">
            <v>1</v>
          </cell>
          <cell r="P1305" t="str">
            <v/>
          </cell>
          <cell r="Q1305" t="str">
            <v>96908</v>
          </cell>
          <cell r="R1305" t="str">
            <v/>
          </cell>
          <cell r="S1305" t="str">
            <v/>
          </cell>
          <cell r="T1305" t="str">
            <v/>
          </cell>
          <cell r="U1305" t="str">
            <v>7920</v>
          </cell>
          <cell r="V1305" t="str">
            <v>ZGFT</v>
          </cell>
          <cell r="W1305">
            <v>45748</v>
          </cell>
          <cell r="X1305">
            <v>0.11</v>
          </cell>
          <cell r="Y1305">
            <v>276.29878020000001</v>
          </cell>
        </row>
        <row r="1306">
          <cell r="A1306" t="str">
            <v>96908-001760A000</v>
          </cell>
          <cell r="B1306" t="str">
            <v>FG,FSUBUSP-RPS_NA,Packing ASSY (USP-RPS)</v>
          </cell>
          <cell r="C1306" t="str">
            <v>429B</v>
          </cell>
          <cell r="D1306" t="str">
            <v>N10</v>
          </cell>
          <cell r="E1306" t="str">
            <v/>
          </cell>
          <cell r="F1306" t="str">
            <v>ZGFT</v>
          </cell>
          <cell r="G1306" t="str">
            <v>OCS  96908</v>
          </cell>
          <cell r="H1306">
            <v>0</v>
          </cell>
          <cell r="I1306">
            <v>1000</v>
          </cell>
          <cell r="J1306">
            <v>259277.27</v>
          </cell>
          <cell r="K1306">
            <v>234857.9</v>
          </cell>
          <cell r="L1306">
            <v>237773.3</v>
          </cell>
          <cell r="M1306">
            <v>0</v>
          </cell>
          <cell r="N1306">
            <v>0</v>
          </cell>
          <cell r="O1306">
            <v>0</v>
          </cell>
          <cell r="P1306" t="str">
            <v/>
          </cell>
          <cell r="Q1306" t="str">
            <v>96908</v>
          </cell>
          <cell r="R1306" t="str">
            <v/>
          </cell>
          <cell r="S1306" t="str">
            <v/>
          </cell>
          <cell r="T1306" t="str">
            <v/>
          </cell>
          <cell r="U1306" t="str">
            <v>7920</v>
          </cell>
          <cell r="V1306" t="str">
            <v>ZGFT</v>
          </cell>
          <cell r="W1306">
            <v>45748</v>
          </cell>
          <cell r="X1306">
            <v>0.11</v>
          </cell>
          <cell r="Y1306">
            <v>263.92836299999999</v>
          </cell>
        </row>
        <row r="1307">
          <cell r="A1307" t="str">
            <v>96908-001770A000</v>
          </cell>
          <cell r="B1307" t="str">
            <v>FG,FSUBUSP-RPS_NA,Packing ASSY (USP-RPS)</v>
          </cell>
          <cell r="C1307" t="str">
            <v>429A</v>
          </cell>
          <cell r="D1307" t="str">
            <v>N10</v>
          </cell>
          <cell r="E1307" t="str">
            <v/>
          </cell>
          <cell r="F1307" t="str">
            <v>ZGFT</v>
          </cell>
          <cell r="G1307" t="str">
            <v>OCS  96908</v>
          </cell>
          <cell r="H1307">
            <v>0</v>
          </cell>
          <cell r="I1307">
            <v>1000</v>
          </cell>
          <cell r="J1307">
            <v>241480</v>
          </cell>
          <cell r="K1307">
            <v>229837.03</v>
          </cell>
          <cell r="L1307">
            <v>248920.16</v>
          </cell>
          <cell r="M1307">
            <v>0</v>
          </cell>
          <cell r="N1307">
            <v>0</v>
          </cell>
          <cell r="O1307">
            <v>0</v>
          </cell>
          <cell r="P1307" t="str">
            <v/>
          </cell>
          <cell r="Q1307" t="str">
            <v>96908</v>
          </cell>
          <cell r="R1307" t="str">
            <v/>
          </cell>
          <cell r="S1307" t="str">
            <v/>
          </cell>
          <cell r="T1307" t="str">
            <v/>
          </cell>
          <cell r="U1307" t="str">
            <v>7920</v>
          </cell>
          <cell r="V1307" t="str">
            <v>ZGFT</v>
          </cell>
          <cell r="W1307">
            <v>45748</v>
          </cell>
          <cell r="X1307">
            <v>0.11</v>
          </cell>
          <cell r="Y1307">
            <v>276.30137760000002</v>
          </cell>
        </row>
        <row r="1308">
          <cell r="A1308" t="str">
            <v>96908-001770A000</v>
          </cell>
          <cell r="B1308" t="str">
            <v>FG,FSUBUSP-RPS_NA,Packing ASSY (USP-RPS)</v>
          </cell>
          <cell r="C1308" t="str">
            <v>429B</v>
          </cell>
          <cell r="D1308" t="str">
            <v>N10</v>
          </cell>
          <cell r="E1308" t="str">
            <v/>
          </cell>
          <cell r="F1308" t="str">
            <v>ZGFT</v>
          </cell>
          <cell r="G1308" t="str">
            <v>OCS  96908</v>
          </cell>
          <cell r="H1308">
            <v>0</v>
          </cell>
          <cell r="I1308">
            <v>1000</v>
          </cell>
          <cell r="J1308">
            <v>244510</v>
          </cell>
          <cell r="K1308">
            <v>244482.03</v>
          </cell>
          <cell r="L1308">
            <v>251227.76</v>
          </cell>
          <cell r="M1308">
            <v>0</v>
          </cell>
          <cell r="N1308">
            <v>0</v>
          </cell>
          <cell r="O1308">
            <v>0</v>
          </cell>
          <cell r="P1308" t="str">
            <v/>
          </cell>
          <cell r="Q1308" t="str">
            <v>96908</v>
          </cell>
          <cell r="R1308" t="str">
            <v/>
          </cell>
          <cell r="S1308" t="str">
            <v/>
          </cell>
          <cell r="T1308" t="str">
            <v/>
          </cell>
          <cell r="U1308" t="str">
            <v>7920</v>
          </cell>
          <cell r="V1308" t="str">
            <v>ZGFT</v>
          </cell>
          <cell r="W1308">
            <v>45748</v>
          </cell>
          <cell r="X1308">
            <v>0.11</v>
          </cell>
          <cell r="Y1308">
            <v>278.86281360000004</v>
          </cell>
        </row>
        <row r="1309">
          <cell r="A1309" t="str">
            <v>96908-001780A000</v>
          </cell>
          <cell r="B1309" t="str">
            <v>FG,GSUBUSP-RPS-Pro_NA,Packing ASSY US</v>
          </cell>
          <cell r="C1309" t="str">
            <v>429A</v>
          </cell>
          <cell r="D1309" t="str">
            <v>N10</v>
          </cell>
          <cell r="E1309" t="str">
            <v/>
          </cell>
          <cell r="F1309" t="str">
            <v>ZGFT</v>
          </cell>
          <cell r="G1309" t="str">
            <v>OCS  96908</v>
          </cell>
          <cell r="H1309">
            <v>0</v>
          </cell>
          <cell r="I1309">
            <v>1000</v>
          </cell>
          <cell r="J1309">
            <v>0</v>
          </cell>
          <cell r="K1309">
            <v>468992.45</v>
          </cell>
          <cell r="L1309">
            <v>468900.02</v>
          </cell>
          <cell r="M1309">
            <v>0</v>
          </cell>
          <cell r="N1309">
            <v>0</v>
          </cell>
          <cell r="O1309">
            <v>0</v>
          </cell>
          <cell r="P1309" t="str">
            <v/>
          </cell>
          <cell r="Q1309" t="str">
            <v>96908</v>
          </cell>
          <cell r="R1309" t="str">
            <v/>
          </cell>
          <cell r="S1309" t="str">
            <v/>
          </cell>
          <cell r="T1309" t="str">
            <v/>
          </cell>
          <cell r="U1309" t="str">
            <v>7920</v>
          </cell>
          <cell r="V1309" t="str">
            <v>ZGFT</v>
          </cell>
          <cell r="W1309">
            <v>45748</v>
          </cell>
          <cell r="X1309">
            <v>0.11</v>
          </cell>
          <cell r="Y1309">
            <v>520.47902220000014</v>
          </cell>
        </row>
        <row r="1310">
          <cell r="A1310" t="str">
            <v>96908-001780A000</v>
          </cell>
          <cell r="B1310" t="str">
            <v>FG,GSUBUSP-RPS-Pro_NA,Packing ASSY US</v>
          </cell>
          <cell r="C1310" t="str">
            <v>429B</v>
          </cell>
          <cell r="D1310" t="str">
            <v>N10</v>
          </cell>
          <cell r="E1310" t="str">
            <v/>
          </cell>
          <cell r="F1310" t="str">
            <v>ZGFT</v>
          </cell>
          <cell r="G1310" t="str">
            <v>OCS  96908</v>
          </cell>
          <cell r="H1310">
            <v>0</v>
          </cell>
          <cell r="I1310">
            <v>1000</v>
          </cell>
          <cell r="J1310">
            <v>0</v>
          </cell>
          <cell r="K1310">
            <v>470407.14</v>
          </cell>
          <cell r="L1310">
            <v>471164.9</v>
          </cell>
          <cell r="M1310">
            <v>0</v>
          </cell>
          <cell r="N1310">
            <v>0</v>
          </cell>
          <cell r="O1310">
            <v>0</v>
          </cell>
          <cell r="P1310" t="str">
            <v/>
          </cell>
          <cell r="Q1310" t="str">
            <v>96908</v>
          </cell>
          <cell r="R1310" t="str">
            <v/>
          </cell>
          <cell r="S1310" t="str">
            <v/>
          </cell>
          <cell r="T1310" t="str">
            <v/>
          </cell>
          <cell r="U1310" t="str">
            <v>7920</v>
          </cell>
          <cell r="V1310" t="str">
            <v>ZGFT</v>
          </cell>
          <cell r="W1310">
            <v>45748</v>
          </cell>
          <cell r="X1310">
            <v>0.11</v>
          </cell>
          <cell r="Y1310">
            <v>522.99303900000007</v>
          </cell>
        </row>
        <row r="1311">
          <cell r="A1311" t="str">
            <v>96908-001790A000</v>
          </cell>
          <cell r="B1311" t="str">
            <v>FG,GSUBUSP-Battery_NA,Packing ASSY,600</v>
          </cell>
          <cell r="C1311" t="str">
            <v>429A</v>
          </cell>
          <cell r="D1311" t="str">
            <v>N10</v>
          </cell>
          <cell r="E1311" t="str">
            <v/>
          </cell>
          <cell r="F1311" t="str">
            <v>ZGFT</v>
          </cell>
          <cell r="G1311" t="str">
            <v>OCS  96908</v>
          </cell>
          <cell r="H1311">
            <v>0</v>
          </cell>
          <cell r="I1311">
            <v>1000</v>
          </cell>
          <cell r="J1311">
            <v>0</v>
          </cell>
          <cell r="K1311">
            <v>8143.19</v>
          </cell>
          <cell r="L1311">
            <v>9662.9</v>
          </cell>
          <cell r="M1311">
            <v>0</v>
          </cell>
          <cell r="N1311">
            <v>0</v>
          </cell>
          <cell r="O1311">
            <v>0</v>
          </cell>
          <cell r="P1311" t="str">
            <v/>
          </cell>
          <cell r="Q1311" t="str">
            <v>96908</v>
          </cell>
          <cell r="R1311" t="str">
            <v/>
          </cell>
          <cell r="S1311" t="str">
            <v/>
          </cell>
          <cell r="T1311" t="str">
            <v/>
          </cell>
          <cell r="U1311" t="str">
            <v>7920</v>
          </cell>
          <cell r="V1311" t="str">
            <v>ZGFT</v>
          </cell>
          <cell r="W1311">
            <v>45748</v>
          </cell>
          <cell r="X1311">
            <v>0.11</v>
          </cell>
          <cell r="Y1311">
            <v>10.725819000000001</v>
          </cell>
        </row>
        <row r="1312">
          <cell r="A1312" t="str">
            <v>96908-001790A000</v>
          </cell>
          <cell r="B1312" t="str">
            <v>FG,GSUBUSP-Battery_NA,Packing ASSY,600</v>
          </cell>
          <cell r="C1312" t="str">
            <v>429B</v>
          </cell>
          <cell r="D1312" t="str">
            <v>N10</v>
          </cell>
          <cell r="E1312" t="str">
            <v/>
          </cell>
          <cell r="F1312" t="str">
            <v>ZGFT</v>
          </cell>
          <cell r="G1312" t="str">
            <v>OCS  96908</v>
          </cell>
          <cell r="H1312">
            <v>0</v>
          </cell>
          <cell r="I1312">
            <v>1000</v>
          </cell>
          <cell r="J1312">
            <v>0</v>
          </cell>
          <cell r="K1312">
            <v>8143.19</v>
          </cell>
          <cell r="L1312">
            <v>9662.9</v>
          </cell>
          <cell r="M1312">
            <v>0</v>
          </cell>
          <cell r="N1312">
            <v>0</v>
          </cell>
          <cell r="O1312">
            <v>0</v>
          </cell>
          <cell r="P1312" t="str">
            <v/>
          </cell>
          <cell r="Q1312" t="str">
            <v>96908</v>
          </cell>
          <cell r="R1312" t="str">
            <v/>
          </cell>
          <cell r="S1312" t="str">
            <v/>
          </cell>
          <cell r="T1312" t="str">
            <v/>
          </cell>
          <cell r="U1312" t="str">
            <v>7920</v>
          </cell>
          <cell r="V1312" t="str">
            <v>ZGFT</v>
          </cell>
          <cell r="W1312">
            <v>45748</v>
          </cell>
          <cell r="X1312">
            <v>0.11</v>
          </cell>
          <cell r="Y1312">
            <v>10.725819000000001</v>
          </cell>
        </row>
        <row r="1313">
          <cell r="A1313" t="str">
            <v>96908-001800A000</v>
          </cell>
          <cell r="B1313" t="str">
            <v>FG,GSUBUSP-RPS-Pro_NA,Packing ASSY US</v>
          </cell>
          <cell r="C1313" t="str">
            <v>429A</v>
          </cell>
          <cell r="D1313" t="str">
            <v>N10</v>
          </cell>
          <cell r="E1313" t="str">
            <v/>
          </cell>
          <cell r="F1313" t="str">
            <v>ZGFT</v>
          </cell>
          <cell r="G1313" t="str">
            <v>OCS  96908</v>
          </cell>
          <cell r="H1313">
            <v>0</v>
          </cell>
          <cell r="I1313">
            <v>1000</v>
          </cell>
          <cell r="J1313">
            <v>0</v>
          </cell>
          <cell r="K1313">
            <v>63765.69</v>
          </cell>
          <cell r="L1313">
            <v>71244.36</v>
          </cell>
          <cell r="M1313">
            <v>0</v>
          </cell>
          <cell r="N1313">
            <v>0</v>
          </cell>
          <cell r="O1313">
            <v>0</v>
          </cell>
          <cell r="P1313" t="str">
            <v/>
          </cell>
          <cell r="Q1313" t="str">
            <v>96908</v>
          </cell>
          <cell r="R1313" t="str">
            <v/>
          </cell>
          <cell r="S1313" t="str">
            <v/>
          </cell>
          <cell r="T1313" t="str">
            <v/>
          </cell>
          <cell r="U1313" t="str">
            <v>7920</v>
          </cell>
          <cell r="V1313" t="str">
            <v>ZGFT</v>
          </cell>
          <cell r="W1313">
            <v>45748</v>
          </cell>
          <cell r="X1313">
            <v>0.11</v>
          </cell>
          <cell r="Y1313">
            <v>79.081239600000004</v>
          </cell>
        </row>
        <row r="1314">
          <cell r="A1314" t="str">
            <v>96908-001800A000</v>
          </cell>
          <cell r="B1314" t="str">
            <v>FG,GSUBUSP-RPS-Pro_NA,Packing ASSY US</v>
          </cell>
          <cell r="C1314" t="str">
            <v>429B</v>
          </cell>
          <cell r="D1314" t="str">
            <v>N10</v>
          </cell>
          <cell r="E1314" t="str">
            <v/>
          </cell>
          <cell r="F1314" t="str">
            <v>ZGFT</v>
          </cell>
          <cell r="G1314" t="str">
            <v>OCS  96908</v>
          </cell>
          <cell r="H1314">
            <v>0</v>
          </cell>
          <cell r="I1314">
            <v>1000</v>
          </cell>
          <cell r="J1314">
            <v>0</v>
          </cell>
          <cell r="K1314">
            <v>63765.69</v>
          </cell>
          <cell r="L1314">
            <v>71244.36</v>
          </cell>
          <cell r="M1314">
            <v>0</v>
          </cell>
          <cell r="N1314">
            <v>0</v>
          </cell>
          <cell r="O1314">
            <v>0</v>
          </cell>
          <cell r="P1314" t="str">
            <v/>
          </cell>
          <cell r="Q1314" t="str">
            <v>96908</v>
          </cell>
          <cell r="R1314" t="str">
            <v/>
          </cell>
          <cell r="S1314" t="str">
            <v/>
          </cell>
          <cell r="T1314" t="str">
            <v/>
          </cell>
          <cell r="U1314" t="str">
            <v>7920</v>
          </cell>
          <cell r="V1314" t="str">
            <v>ZGFT</v>
          </cell>
          <cell r="W1314">
            <v>45748</v>
          </cell>
          <cell r="X1314">
            <v>0.11</v>
          </cell>
          <cell r="Y1314">
            <v>79.081239600000004</v>
          </cell>
        </row>
        <row r="1315">
          <cell r="A1315" t="str">
            <v>96908-001810A000</v>
          </cell>
          <cell r="B1315" t="str">
            <v>FG,GSUBUSP-Battery_NA,Packing ASSY-USP</v>
          </cell>
          <cell r="C1315" t="str">
            <v>429A</v>
          </cell>
          <cell r="D1315" t="str">
            <v>N10</v>
          </cell>
          <cell r="E1315" t="str">
            <v/>
          </cell>
          <cell r="F1315" t="str">
            <v>ZGFT</v>
          </cell>
          <cell r="G1315" t="str">
            <v>OCS  96908</v>
          </cell>
          <cell r="H1315">
            <v>0</v>
          </cell>
          <cell r="I1315">
            <v>1000</v>
          </cell>
          <cell r="J1315">
            <v>0</v>
          </cell>
          <cell r="K1315">
            <v>206168.91</v>
          </cell>
          <cell r="L1315">
            <v>207433.2</v>
          </cell>
          <cell r="M1315">
            <v>0</v>
          </cell>
          <cell r="N1315">
            <v>0</v>
          </cell>
          <cell r="O1315">
            <v>0</v>
          </cell>
          <cell r="P1315" t="str">
            <v/>
          </cell>
          <cell r="Q1315" t="str">
            <v>96908</v>
          </cell>
          <cell r="R1315" t="str">
            <v/>
          </cell>
          <cell r="S1315" t="str">
            <v/>
          </cell>
          <cell r="T1315" t="str">
            <v/>
          </cell>
          <cell r="U1315" t="str">
            <v>7920</v>
          </cell>
          <cell r="V1315" t="str">
            <v>ZGFT</v>
          </cell>
          <cell r="W1315">
            <v>45748</v>
          </cell>
          <cell r="X1315">
            <v>0.11</v>
          </cell>
          <cell r="Y1315">
            <v>230.25085200000001</v>
          </cell>
        </row>
        <row r="1316">
          <cell r="A1316" t="str">
            <v>96908-001810A000</v>
          </cell>
          <cell r="B1316" t="str">
            <v>FG,GSUBUSP-Battery_NA,Packing ASSY-USP</v>
          </cell>
          <cell r="C1316" t="str">
            <v>429B</v>
          </cell>
          <cell r="D1316" t="str">
            <v>N10</v>
          </cell>
          <cell r="E1316" t="str">
            <v/>
          </cell>
          <cell r="F1316" t="str">
            <v>ZGFT</v>
          </cell>
          <cell r="G1316" t="str">
            <v>OCS  96908</v>
          </cell>
          <cell r="H1316">
            <v>0</v>
          </cell>
          <cell r="I1316">
            <v>1000</v>
          </cell>
          <cell r="J1316">
            <v>0</v>
          </cell>
          <cell r="K1316">
            <v>206453.67</v>
          </cell>
          <cell r="L1316">
            <v>207852.99</v>
          </cell>
          <cell r="M1316">
            <v>0</v>
          </cell>
          <cell r="N1316">
            <v>0</v>
          </cell>
          <cell r="O1316">
            <v>0</v>
          </cell>
          <cell r="P1316" t="str">
            <v/>
          </cell>
          <cell r="Q1316" t="str">
            <v>96908</v>
          </cell>
          <cell r="R1316" t="str">
            <v/>
          </cell>
          <cell r="S1316" t="str">
            <v/>
          </cell>
          <cell r="T1316" t="str">
            <v/>
          </cell>
          <cell r="U1316" t="str">
            <v>7920</v>
          </cell>
          <cell r="V1316" t="str">
            <v>ZGFT</v>
          </cell>
          <cell r="W1316">
            <v>45748</v>
          </cell>
          <cell r="X1316">
            <v>0.11</v>
          </cell>
          <cell r="Y1316">
            <v>230.71681889999999</v>
          </cell>
        </row>
        <row r="1317">
          <cell r="A1317" t="str">
            <v>96908-003510A000</v>
          </cell>
          <cell r="B1317" t="str">
            <v>FG,GSUBUSW-Flex-2.5G-8_NA,Packing ASSY</v>
          </cell>
          <cell r="C1317" t="str">
            <v>429A</v>
          </cell>
          <cell r="D1317" t="str">
            <v>N10</v>
          </cell>
          <cell r="E1317" t="str">
            <v/>
          </cell>
          <cell r="F1317" t="str">
            <v>ZGFT</v>
          </cell>
          <cell r="G1317" t="str">
            <v>OCS  96908</v>
          </cell>
          <cell r="H1317">
            <v>0</v>
          </cell>
          <cell r="I1317">
            <v>1000</v>
          </cell>
          <cell r="J1317">
            <v>0</v>
          </cell>
          <cell r="K1317">
            <v>54426.87</v>
          </cell>
          <cell r="L1317">
            <v>55498.93</v>
          </cell>
          <cell r="M1317">
            <v>0</v>
          </cell>
          <cell r="N1317">
            <v>0</v>
          </cell>
          <cell r="O1317">
            <v>0</v>
          </cell>
          <cell r="P1317" t="str">
            <v/>
          </cell>
          <cell r="Q1317" t="str">
            <v>96908</v>
          </cell>
          <cell r="R1317" t="str">
            <v/>
          </cell>
          <cell r="S1317" t="str">
            <v/>
          </cell>
          <cell r="T1317" t="str">
            <v/>
          </cell>
          <cell r="U1317" t="str">
            <v>7920</v>
          </cell>
          <cell r="V1317" t="str">
            <v>ZGFT</v>
          </cell>
          <cell r="W1317">
            <v>45748</v>
          </cell>
          <cell r="X1317">
            <v>0.11</v>
          </cell>
          <cell r="Y1317">
            <v>61.603812300000008</v>
          </cell>
        </row>
        <row r="1318">
          <cell r="A1318" t="str">
            <v>96908-003510A000</v>
          </cell>
          <cell r="B1318" t="str">
            <v>FG,GSUBUSW-Flex-2.5G-8_NA,Packing ASSY</v>
          </cell>
          <cell r="C1318" t="str">
            <v>429B</v>
          </cell>
          <cell r="D1318" t="str">
            <v>N10</v>
          </cell>
          <cell r="E1318" t="str">
            <v/>
          </cell>
          <cell r="F1318" t="str">
            <v>ZGFT</v>
          </cell>
          <cell r="G1318" t="str">
            <v>OCS  96908</v>
          </cell>
          <cell r="H1318">
            <v>0</v>
          </cell>
          <cell r="I1318">
            <v>1000</v>
          </cell>
          <cell r="J1318">
            <v>0</v>
          </cell>
          <cell r="K1318">
            <v>54392.06</v>
          </cell>
          <cell r="L1318">
            <v>55491.61</v>
          </cell>
          <cell r="M1318">
            <v>0</v>
          </cell>
          <cell r="N1318">
            <v>0</v>
          </cell>
          <cell r="O1318">
            <v>0</v>
          </cell>
          <cell r="P1318" t="str">
            <v/>
          </cell>
          <cell r="Q1318" t="str">
            <v>96908</v>
          </cell>
          <cell r="R1318" t="str">
            <v/>
          </cell>
          <cell r="S1318" t="str">
            <v/>
          </cell>
          <cell r="T1318" t="str">
            <v/>
          </cell>
          <cell r="U1318" t="str">
            <v>7920</v>
          </cell>
          <cell r="V1318" t="str">
            <v>ZGFT</v>
          </cell>
          <cell r="W1318">
            <v>45748</v>
          </cell>
          <cell r="X1318">
            <v>0.11</v>
          </cell>
          <cell r="Y1318">
            <v>61.595687100000006</v>
          </cell>
        </row>
        <row r="1319">
          <cell r="A1319" t="str">
            <v>96908-003520A000</v>
          </cell>
          <cell r="B1319" t="str">
            <v>FG,GSUBUSW-Flex-2.5G-8_NA,Packing ASSY</v>
          </cell>
          <cell r="C1319" t="str">
            <v>429A</v>
          </cell>
          <cell r="D1319" t="str">
            <v>N10</v>
          </cell>
          <cell r="E1319" t="str">
            <v/>
          </cell>
          <cell r="F1319" t="str">
            <v>ZGFT</v>
          </cell>
          <cell r="G1319" t="str">
            <v>OCS  96908</v>
          </cell>
          <cell r="H1319">
            <v>0</v>
          </cell>
          <cell r="I1319">
            <v>1000</v>
          </cell>
          <cell r="J1319">
            <v>0</v>
          </cell>
          <cell r="K1319">
            <v>54433.26</v>
          </cell>
          <cell r="L1319">
            <v>55505.32</v>
          </cell>
          <cell r="M1319">
            <v>0</v>
          </cell>
          <cell r="N1319">
            <v>0</v>
          </cell>
          <cell r="O1319">
            <v>0</v>
          </cell>
          <cell r="P1319" t="str">
            <v/>
          </cell>
          <cell r="Q1319" t="str">
            <v>96908</v>
          </cell>
          <cell r="R1319" t="str">
            <v/>
          </cell>
          <cell r="S1319" t="str">
            <v/>
          </cell>
          <cell r="T1319" t="str">
            <v/>
          </cell>
          <cell r="U1319" t="str">
            <v>7920</v>
          </cell>
          <cell r="V1319" t="str">
            <v>ZGFT</v>
          </cell>
          <cell r="W1319">
            <v>45748</v>
          </cell>
          <cell r="X1319">
            <v>0.11</v>
          </cell>
          <cell r="Y1319">
            <v>61.610905200000005</v>
          </cell>
        </row>
        <row r="1320">
          <cell r="A1320" t="str">
            <v>96908-003520A000</v>
          </cell>
          <cell r="B1320" t="str">
            <v>FG,GSUBUSW-Flex-2.5G-8_NA,Packing ASSY</v>
          </cell>
          <cell r="C1320" t="str">
            <v>429B</v>
          </cell>
          <cell r="D1320" t="str">
            <v>N10</v>
          </cell>
          <cell r="E1320" t="str">
            <v/>
          </cell>
          <cell r="F1320" t="str">
            <v>ZGFT</v>
          </cell>
          <cell r="G1320" t="str">
            <v>OCS  96908</v>
          </cell>
          <cell r="H1320">
            <v>0</v>
          </cell>
          <cell r="I1320">
            <v>1000</v>
          </cell>
          <cell r="J1320">
            <v>0</v>
          </cell>
          <cell r="K1320">
            <v>54398.45</v>
          </cell>
          <cell r="L1320">
            <v>55498</v>
          </cell>
          <cell r="M1320">
            <v>0</v>
          </cell>
          <cell r="N1320">
            <v>0</v>
          </cell>
          <cell r="O1320">
            <v>0</v>
          </cell>
          <cell r="P1320" t="str">
            <v/>
          </cell>
          <cell r="Q1320" t="str">
            <v>96908</v>
          </cell>
          <cell r="R1320" t="str">
            <v/>
          </cell>
          <cell r="S1320" t="str">
            <v/>
          </cell>
          <cell r="T1320" t="str">
            <v/>
          </cell>
          <cell r="U1320" t="str">
            <v>7920</v>
          </cell>
          <cell r="V1320" t="str">
            <v>ZGFT</v>
          </cell>
          <cell r="W1320">
            <v>45748</v>
          </cell>
          <cell r="X1320">
            <v>0.11</v>
          </cell>
          <cell r="Y1320">
            <v>61.602780000000003</v>
          </cell>
        </row>
        <row r="1321">
          <cell r="A1321" t="str">
            <v>96908-003600A000</v>
          </cell>
          <cell r="B1321" t="str">
            <v>FG,GSUBUSW-Aggregation_NA,(USW</v>
          </cell>
          <cell r="C1321" t="str">
            <v>429A</v>
          </cell>
          <cell r="D1321" t="str">
            <v>N10</v>
          </cell>
          <cell r="E1321" t="str">
            <v/>
          </cell>
          <cell r="F1321" t="str">
            <v>ZGFT</v>
          </cell>
          <cell r="G1321" t="str">
            <v>OCS  96908</v>
          </cell>
          <cell r="H1321">
            <v>0</v>
          </cell>
          <cell r="I1321">
            <v>1000</v>
          </cell>
          <cell r="J1321">
            <v>137305.38</v>
          </cell>
          <cell r="K1321">
            <v>80858.69</v>
          </cell>
          <cell r="L1321">
            <v>79696.77</v>
          </cell>
          <cell r="M1321">
            <v>0</v>
          </cell>
          <cell r="N1321">
            <v>2072.12</v>
          </cell>
          <cell r="O1321">
            <v>26</v>
          </cell>
          <cell r="P1321" t="str">
            <v/>
          </cell>
          <cell r="Q1321" t="str">
            <v>96908</v>
          </cell>
          <cell r="R1321" t="str">
            <v/>
          </cell>
          <cell r="S1321" t="str">
            <v/>
          </cell>
          <cell r="T1321" t="str">
            <v/>
          </cell>
          <cell r="U1321" t="str">
            <v>7920</v>
          </cell>
          <cell r="V1321" t="str">
            <v>ZGFT</v>
          </cell>
          <cell r="W1321">
            <v>45748</v>
          </cell>
          <cell r="X1321">
            <v>0.11</v>
          </cell>
          <cell r="Y1321">
            <v>88.463414700000016</v>
          </cell>
        </row>
        <row r="1322">
          <cell r="A1322" t="str">
            <v>96908-003620A000</v>
          </cell>
          <cell r="B1322" t="str">
            <v>FG,GSUBUSW-Pro-Max-48_NA,Packing ASSY</v>
          </cell>
          <cell r="C1322" t="str">
            <v>429A</v>
          </cell>
          <cell r="D1322" t="str">
            <v>N10</v>
          </cell>
          <cell r="E1322" t="str">
            <v/>
          </cell>
          <cell r="F1322" t="str">
            <v>ZGFT</v>
          </cell>
          <cell r="G1322" t="str">
            <v>OCS  96908</v>
          </cell>
          <cell r="H1322">
            <v>0</v>
          </cell>
          <cell r="I1322">
            <v>1000</v>
          </cell>
          <cell r="J1322">
            <v>0</v>
          </cell>
          <cell r="K1322">
            <v>0</v>
          </cell>
          <cell r="L1322">
            <v>234848.2</v>
          </cell>
          <cell r="M1322">
            <v>0</v>
          </cell>
          <cell r="N1322">
            <v>0</v>
          </cell>
          <cell r="O1322">
            <v>0</v>
          </cell>
          <cell r="P1322" t="str">
            <v/>
          </cell>
          <cell r="Q1322" t="str">
            <v>96908</v>
          </cell>
          <cell r="R1322" t="str">
            <v/>
          </cell>
          <cell r="S1322" t="str">
            <v/>
          </cell>
          <cell r="T1322" t="str">
            <v/>
          </cell>
          <cell r="U1322" t="str">
            <v>7920</v>
          </cell>
          <cell r="V1322" t="str">
            <v>ZGFT</v>
          </cell>
          <cell r="W1322">
            <v>45750</v>
          </cell>
          <cell r="X1322">
            <v>0.11</v>
          </cell>
          <cell r="Y1322">
            <v>260.68150200000002</v>
          </cell>
        </row>
        <row r="1323">
          <cell r="A1323" t="str">
            <v>96908-003620A000</v>
          </cell>
          <cell r="B1323" t="str">
            <v>FG,GSUBUSW-Pro-Max-48_NA,Packing ASSY</v>
          </cell>
          <cell r="C1323" t="str">
            <v>429B</v>
          </cell>
          <cell r="D1323" t="str">
            <v>N10</v>
          </cell>
          <cell r="E1323" t="str">
            <v/>
          </cell>
          <cell r="F1323" t="str">
            <v>ZGFT</v>
          </cell>
          <cell r="G1323" t="str">
            <v>OCS  96908</v>
          </cell>
          <cell r="H1323">
            <v>0</v>
          </cell>
          <cell r="I1323">
            <v>1000</v>
          </cell>
          <cell r="J1323">
            <v>0</v>
          </cell>
          <cell r="K1323">
            <v>0</v>
          </cell>
          <cell r="L1323">
            <v>234441.7</v>
          </cell>
          <cell r="M1323">
            <v>0</v>
          </cell>
          <cell r="N1323">
            <v>0</v>
          </cell>
          <cell r="O1323">
            <v>0</v>
          </cell>
          <cell r="P1323" t="str">
            <v/>
          </cell>
          <cell r="Q1323" t="str">
            <v>96908</v>
          </cell>
          <cell r="R1323" t="str">
            <v/>
          </cell>
          <cell r="S1323" t="str">
            <v/>
          </cell>
          <cell r="T1323" t="str">
            <v/>
          </cell>
          <cell r="U1323" t="str">
            <v>7920</v>
          </cell>
          <cell r="V1323" t="str">
            <v>ZGFT</v>
          </cell>
          <cell r="W1323">
            <v>45750</v>
          </cell>
          <cell r="X1323">
            <v>0.11</v>
          </cell>
          <cell r="Y1323">
            <v>260.23028700000003</v>
          </cell>
        </row>
        <row r="1324">
          <cell r="A1324" t="str">
            <v>96908-003630A000</v>
          </cell>
          <cell r="B1324" t="str">
            <v>FG,GSUBUSW-Pro-Max-24_NA,Packing ASSY</v>
          </cell>
          <cell r="C1324" t="str">
            <v>429A</v>
          </cell>
          <cell r="D1324" t="str">
            <v>N10</v>
          </cell>
          <cell r="E1324" t="str">
            <v/>
          </cell>
          <cell r="F1324" t="str">
            <v>ZGFT</v>
          </cell>
          <cell r="G1324" t="str">
            <v>OCS  96908</v>
          </cell>
          <cell r="H1324">
            <v>0</v>
          </cell>
          <cell r="I1324">
            <v>1000</v>
          </cell>
          <cell r="J1324">
            <v>0</v>
          </cell>
          <cell r="K1324">
            <v>0</v>
          </cell>
          <cell r="L1324">
            <v>168870.3</v>
          </cell>
          <cell r="M1324">
            <v>0</v>
          </cell>
          <cell r="N1324">
            <v>0</v>
          </cell>
          <cell r="O1324">
            <v>0</v>
          </cell>
          <cell r="P1324" t="str">
            <v/>
          </cell>
          <cell r="Q1324" t="str">
            <v>96908</v>
          </cell>
          <cell r="R1324" t="str">
            <v/>
          </cell>
          <cell r="S1324" t="str">
            <v/>
          </cell>
          <cell r="T1324" t="str">
            <v/>
          </cell>
          <cell r="U1324" t="str">
            <v>7920</v>
          </cell>
          <cell r="V1324" t="str">
            <v>ZGFT</v>
          </cell>
          <cell r="W1324">
            <v>45750</v>
          </cell>
          <cell r="X1324">
            <v>0.11</v>
          </cell>
          <cell r="Y1324">
            <v>187.446033</v>
          </cell>
        </row>
        <row r="1325">
          <cell r="A1325" t="str">
            <v>96908-003630A000</v>
          </cell>
          <cell r="B1325" t="str">
            <v>FG,GSUBUSW-Pro-Max-24_NA,Packing ASSY</v>
          </cell>
          <cell r="C1325" t="str">
            <v>429B</v>
          </cell>
          <cell r="D1325" t="str">
            <v>N10</v>
          </cell>
          <cell r="E1325" t="str">
            <v/>
          </cell>
          <cell r="F1325" t="str">
            <v>ZGFT</v>
          </cell>
          <cell r="G1325" t="str">
            <v>OCS  96908</v>
          </cell>
          <cell r="H1325">
            <v>0</v>
          </cell>
          <cell r="I1325">
            <v>1000</v>
          </cell>
          <cell r="J1325">
            <v>0</v>
          </cell>
          <cell r="K1325">
            <v>0</v>
          </cell>
          <cell r="L1325">
            <v>168479.78</v>
          </cell>
          <cell r="M1325">
            <v>0</v>
          </cell>
          <cell r="N1325">
            <v>0</v>
          </cell>
          <cell r="O1325">
            <v>0</v>
          </cell>
          <cell r="P1325" t="str">
            <v/>
          </cell>
          <cell r="Q1325" t="str">
            <v>96908</v>
          </cell>
          <cell r="R1325" t="str">
            <v/>
          </cell>
          <cell r="S1325" t="str">
            <v/>
          </cell>
          <cell r="T1325" t="str">
            <v/>
          </cell>
          <cell r="U1325" t="str">
            <v>7920</v>
          </cell>
          <cell r="V1325" t="str">
            <v>ZGFT</v>
          </cell>
          <cell r="W1325">
            <v>45750</v>
          </cell>
          <cell r="X1325">
            <v>0.11</v>
          </cell>
          <cell r="Y1325">
            <v>187.01255580000003</v>
          </cell>
        </row>
        <row r="1326">
          <cell r="A1326" t="str">
            <v>96908-003650A000</v>
          </cell>
          <cell r="B1326" t="str">
            <v>FG,GSUBUSW-24-POE_NA,Packing ASSY FCC</v>
          </cell>
          <cell r="C1326" t="str">
            <v>429A</v>
          </cell>
          <cell r="D1326" t="str">
            <v>N10</v>
          </cell>
          <cell r="E1326" t="str">
            <v/>
          </cell>
          <cell r="F1326" t="str">
            <v>ZGFT</v>
          </cell>
          <cell r="G1326" t="str">
            <v>OCS  96908</v>
          </cell>
          <cell r="H1326">
            <v>0</v>
          </cell>
          <cell r="I1326">
            <v>1000</v>
          </cell>
          <cell r="J1326">
            <v>111094</v>
          </cell>
          <cell r="K1326">
            <v>106080.51</v>
          </cell>
          <cell r="L1326">
            <v>109132.09</v>
          </cell>
          <cell r="M1326">
            <v>0</v>
          </cell>
          <cell r="N1326">
            <v>1091.32</v>
          </cell>
          <cell r="O1326">
            <v>10</v>
          </cell>
          <cell r="P1326" t="str">
            <v/>
          </cell>
          <cell r="Q1326" t="str">
            <v>96908</v>
          </cell>
          <cell r="R1326" t="str">
            <v/>
          </cell>
          <cell r="S1326" t="str">
            <v/>
          </cell>
          <cell r="T1326" t="str">
            <v/>
          </cell>
          <cell r="U1326" t="str">
            <v>7920</v>
          </cell>
          <cell r="V1326" t="str">
            <v>ZGFT</v>
          </cell>
          <cell r="W1326">
            <v>45748</v>
          </cell>
          <cell r="X1326">
            <v>0.11</v>
          </cell>
          <cell r="Y1326">
            <v>121.1366199</v>
          </cell>
        </row>
        <row r="1327">
          <cell r="A1327" t="str">
            <v>96908-003660A000</v>
          </cell>
          <cell r="B1327" t="str">
            <v>FG,GSUBUSW-24-POE_NA,Packing ASSY EU</v>
          </cell>
          <cell r="C1327" t="str">
            <v>429A</v>
          </cell>
          <cell r="D1327" t="str">
            <v>N10</v>
          </cell>
          <cell r="E1327" t="str">
            <v/>
          </cell>
          <cell r="F1327" t="str">
            <v>ZGFT</v>
          </cell>
          <cell r="G1327" t="str">
            <v>OCS  96908</v>
          </cell>
          <cell r="H1327">
            <v>0</v>
          </cell>
          <cell r="I1327">
            <v>1000</v>
          </cell>
          <cell r="J1327">
            <v>112283.75</v>
          </cell>
          <cell r="K1327">
            <v>106139.36</v>
          </cell>
          <cell r="L1327">
            <v>109190.94</v>
          </cell>
          <cell r="M1327">
            <v>0</v>
          </cell>
          <cell r="N1327">
            <v>873.53</v>
          </cell>
          <cell r="O1327">
            <v>8</v>
          </cell>
          <cell r="P1327" t="str">
            <v/>
          </cell>
          <cell r="Q1327" t="str">
            <v>96908</v>
          </cell>
          <cell r="R1327" t="str">
            <v/>
          </cell>
          <cell r="S1327" t="str">
            <v/>
          </cell>
          <cell r="T1327" t="str">
            <v/>
          </cell>
          <cell r="U1327" t="str">
            <v>7920</v>
          </cell>
          <cell r="V1327" t="str">
            <v>ZGFT</v>
          </cell>
          <cell r="W1327">
            <v>45748</v>
          </cell>
          <cell r="X1327">
            <v>0.11</v>
          </cell>
          <cell r="Y1327">
            <v>121.2019434</v>
          </cell>
        </row>
        <row r="1328">
          <cell r="A1328" t="str">
            <v>96908-003670A000</v>
          </cell>
          <cell r="B1328" t="str">
            <v>FG,GSUBUSW-24-POE_NA,Packing ASSY AR</v>
          </cell>
          <cell r="C1328" t="str">
            <v>429A</v>
          </cell>
          <cell r="D1328" t="str">
            <v>N10</v>
          </cell>
          <cell r="E1328" t="str">
            <v/>
          </cell>
          <cell r="F1328" t="str">
            <v>ZGFT</v>
          </cell>
          <cell r="G1328" t="str">
            <v>OCS  96908</v>
          </cell>
          <cell r="H1328">
            <v>0</v>
          </cell>
          <cell r="I1328">
            <v>1000</v>
          </cell>
          <cell r="J1328">
            <v>0</v>
          </cell>
          <cell r="K1328">
            <v>108677.79</v>
          </cell>
          <cell r="L1328">
            <v>109143.37</v>
          </cell>
          <cell r="M1328">
            <v>0</v>
          </cell>
          <cell r="N1328">
            <v>0</v>
          </cell>
          <cell r="O1328">
            <v>0</v>
          </cell>
          <cell r="P1328" t="str">
            <v/>
          </cell>
          <cell r="Q1328" t="str">
            <v>96908</v>
          </cell>
          <cell r="R1328" t="str">
            <v/>
          </cell>
          <cell r="S1328" t="str">
            <v/>
          </cell>
          <cell r="T1328" t="str">
            <v/>
          </cell>
          <cell r="U1328" t="str">
            <v>7920</v>
          </cell>
          <cell r="V1328" t="str">
            <v>ZGFT</v>
          </cell>
          <cell r="W1328">
            <v>45748</v>
          </cell>
          <cell r="X1328">
            <v>0.11</v>
          </cell>
          <cell r="Y1328">
            <v>121.1491407</v>
          </cell>
        </row>
        <row r="1329">
          <cell r="A1329" t="str">
            <v>96908-003680A000</v>
          </cell>
          <cell r="B1329" t="str">
            <v>FG,GSUBUSW-24-POE_NA,Packing ASSY AU</v>
          </cell>
          <cell r="C1329" t="str">
            <v>429A</v>
          </cell>
          <cell r="D1329" t="str">
            <v>N10</v>
          </cell>
          <cell r="E1329" t="str">
            <v/>
          </cell>
          <cell r="F1329" t="str">
            <v>ZGFT</v>
          </cell>
          <cell r="G1329" t="str">
            <v>OCS  96908</v>
          </cell>
          <cell r="H1329">
            <v>0</v>
          </cell>
          <cell r="I1329">
            <v>1000</v>
          </cell>
          <cell r="J1329">
            <v>106642.5</v>
          </cell>
          <cell r="K1329">
            <v>108707.79</v>
          </cell>
          <cell r="L1329">
            <v>109173.37</v>
          </cell>
          <cell r="M1329">
            <v>0</v>
          </cell>
          <cell r="N1329">
            <v>436.69</v>
          </cell>
          <cell r="O1329">
            <v>4</v>
          </cell>
          <cell r="P1329" t="str">
            <v/>
          </cell>
          <cell r="Q1329" t="str">
            <v>96908</v>
          </cell>
          <cell r="R1329" t="str">
            <v/>
          </cell>
          <cell r="S1329" t="str">
            <v/>
          </cell>
          <cell r="T1329" t="str">
            <v/>
          </cell>
          <cell r="U1329" t="str">
            <v>7920</v>
          </cell>
          <cell r="V1329" t="str">
            <v>ZGFT</v>
          </cell>
          <cell r="W1329">
            <v>45748</v>
          </cell>
          <cell r="X1329">
            <v>0.11</v>
          </cell>
          <cell r="Y1329">
            <v>121.1824407</v>
          </cell>
        </row>
        <row r="1330">
          <cell r="A1330" t="str">
            <v>96908-003690A000</v>
          </cell>
          <cell r="B1330" t="str">
            <v>FG,GSUBUSW-Flex_NA,Packing FCC (USW</v>
          </cell>
          <cell r="C1330" t="str">
            <v>429A</v>
          </cell>
          <cell r="D1330" t="str">
            <v>N10</v>
          </cell>
          <cell r="E1330" t="str">
            <v/>
          </cell>
          <cell r="F1330" t="str">
            <v>ZGFT</v>
          </cell>
          <cell r="G1330" t="str">
            <v>OCS  96908</v>
          </cell>
          <cell r="H1330">
            <v>0</v>
          </cell>
          <cell r="I1330">
            <v>1000</v>
          </cell>
          <cell r="J1330">
            <v>0</v>
          </cell>
          <cell r="K1330">
            <v>28079.87</v>
          </cell>
          <cell r="L1330">
            <v>28543.98</v>
          </cell>
          <cell r="M1330">
            <v>0</v>
          </cell>
          <cell r="N1330">
            <v>0</v>
          </cell>
          <cell r="O1330">
            <v>0</v>
          </cell>
          <cell r="P1330" t="str">
            <v/>
          </cell>
          <cell r="Q1330" t="str">
            <v>96908</v>
          </cell>
          <cell r="R1330" t="str">
            <v/>
          </cell>
          <cell r="S1330" t="str">
            <v/>
          </cell>
          <cell r="T1330" t="str">
            <v/>
          </cell>
          <cell r="U1330" t="str">
            <v>7920</v>
          </cell>
          <cell r="V1330" t="str">
            <v>ZGFT</v>
          </cell>
          <cell r="W1330">
            <v>45748</v>
          </cell>
          <cell r="X1330">
            <v>0.11</v>
          </cell>
          <cell r="Y1330">
            <v>31.683817800000003</v>
          </cell>
        </row>
        <row r="1331">
          <cell r="A1331" t="str">
            <v>96908-003700A000</v>
          </cell>
          <cell r="B1331" t="str">
            <v>FG,GSUBUSW-Flex_NA,Packing FCC (USW</v>
          </cell>
          <cell r="C1331" t="str">
            <v>429A</v>
          </cell>
          <cell r="D1331" t="str">
            <v>N10</v>
          </cell>
          <cell r="E1331" t="str">
            <v/>
          </cell>
          <cell r="F1331" t="str">
            <v>ZGFT</v>
          </cell>
          <cell r="G1331" t="str">
            <v>OCS  96908</v>
          </cell>
          <cell r="H1331">
            <v>0</v>
          </cell>
          <cell r="I1331">
            <v>1000</v>
          </cell>
          <cell r="J1331">
            <v>0</v>
          </cell>
          <cell r="K1331">
            <v>82171.81</v>
          </cell>
          <cell r="L1331">
            <v>83598.789999999994</v>
          </cell>
          <cell r="M1331">
            <v>0</v>
          </cell>
          <cell r="N1331">
            <v>0</v>
          </cell>
          <cell r="O1331">
            <v>0</v>
          </cell>
          <cell r="P1331" t="str">
            <v/>
          </cell>
          <cell r="Q1331" t="str">
            <v>96908</v>
          </cell>
          <cell r="R1331" t="str">
            <v/>
          </cell>
          <cell r="S1331" t="str">
            <v/>
          </cell>
          <cell r="T1331" t="str">
            <v/>
          </cell>
          <cell r="U1331" t="str">
            <v>7920</v>
          </cell>
          <cell r="V1331" t="str">
            <v>ZGFT</v>
          </cell>
          <cell r="W1331">
            <v>45748</v>
          </cell>
          <cell r="X1331">
            <v>0.11</v>
          </cell>
          <cell r="Y1331">
            <v>92.794656900000007</v>
          </cell>
        </row>
        <row r="1332">
          <cell r="A1332" t="str">
            <v>96908-003710A000</v>
          </cell>
          <cell r="B1332" t="str">
            <v>FG,GSUBUSW-Pro-24-POE_NA,Packing EU (USW</v>
          </cell>
          <cell r="C1332" t="str">
            <v>429A</v>
          </cell>
          <cell r="D1332" t="str">
            <v>N10</v>
          </cell>
          <cell r="E1332" t="str">
            <v/>
          </cell>
          <cell r="F1332" t="str">
            <v>ZGFT</v>
          </cell>
          <cell r="G1332" t="str">
            <v>OCS  96908</v>
          </cell>
          <cell r="H1332">
            <v>0</v>
          </cell>
          <cell r="I1332">
            <v>1000</v>
          </cell>
          <cell r="J1332">
            <v>305364.14</v>
          </cell>
          <cell r="K1332">
            <v>217270.65</v>
          </cell>
          <cell r="L1332">
            <v>215991.87</v>
          </cell>
          <cell r="M1332">
            <v>0</v>
          </cell>
          <cell r="N1332">
            <v>6263.76</v>
          </cell>
          <cell r="O1332">
            <v>29</v>
          </cell>
          <cell r="P1332" t="str">
            <v/>
          </cell>
          <cell r="Q1332" t="str">
            <v>96908</v>
          </cell>
          <cell r="R1332" t="str">
            <v/>
          </cell>
          <cell r="S1332" t="str">
            <v/>
          </cell>
          <cell r="T1332" t="str">
            <v/>
          </cell>
          <cell r="U1332" t="str">
            <v>7920</v>
          </cell>
          <cell r="V1332" t="str">
            <v>ZGFT</v>
          </cell>
          <cell r="W1332">
            <v>45748</v>
          </cell>
          <cell r="X1332">
            <v>0.11</v>
          </cell>
          <cell r="Y1332">
            <v>239.75097570000003</v>
          </cell>
        </row>
        <row r="1333">
          <cell r="A1333" t="str">
            <v>96908-003740A000</v>
          </cell>
          <cell r="B1333" t="str">
            <v>FG,GSUBUSW-Lite-16-POE_NA,Packing ASSY</v>
          </cell>
          <cell r="C1333" t="str">
            <v>429A</v>
          </cell>
          <cell r="D1333" t="str">
            <v>N10</v>
          </cell>
          <cell r="E1333" t="str">
            <v/>
          </cell>
          <cell r="F1333" t="str">
            <v>ZGFT</v>
          </cell>
          <cell r="G1333" t="str">
            <v>OCS  96908</v>
          </cell>
          <cell r="H1333">
            <v>0</v>
          </cell>
          <cell r="I1333">
            <v>1000</v>
          </cell>
          <cell r="J1333">
            <v>0</v>
          </cell>
          <cell r="K1333">
            <v>63799.96</v>
          </cell>
          <cell r="L1333">
            <v>64238.79</v>
          </cell>
          <cell r="M1333">
            <v>0</v>
          </cell>
          <cell r="N1333">
            <v>0</v>
          </cell>
          <cell r="O1333">
            <v>0</v>
          </cell>
          <cell r="P1333" t="str">
            <v/>
          </cell>
          <cell r="Q1333" t="str">
            <v>96908</v>
          </cell>
          <cell r="R1333" t="str">
            <v/>
          </cell>
          <cell r="S1333" t="str">
            <v/>
          </cell>
          <cell r="T1333" t="str">
            <v/>
          </cell>
          <cell r="U1333" t="str">
            <v>7920</v>
          </cell>
          <cell r="V1333" t="str">
            <v>ZGFT</v>
          </cell>
          <cell r="W1333">
            <v>45748</v>
          </cell>
          <cell r="X1333">
            <v>0.11</v>
          </cell>
          <cell r="Y1333">
            <v>71.305056899999997</v>
          </cell>
        </row>
        <row r="1334">
          <cell r="A1334" t="str">
            <v>96908-003740A000</v>
          </cell>
          <cell r="B1334" t="str">
            <v>FG,GSUBUSW-Lite-16-POE_NA,Packing ASSY</v>
          </cell>
          <cell r="C1334" t="str">
            <v>429B</v>
          </cell>
          <cell r="D1334" t="str">
            <v>N10</v>
          </cell>
          <cell r="E1334" t="str">
            <v/>
          </cell>
          <cell r="F1334" t="str">
            <v>ZGFT</v>
          </cell>
          <cell r="G1334" t="str">
            <v>OCS  96908</v>
          </cell>
          <cell r="H1334">
            <v>0</v>
          </cell>
          <cell r="I1334">
            <v>1000</v>
          </cell>
          <cell r="J1334">
            <v>0</v>
          </cell>
          <cell r="K1334">
            <v>64305.62</v>
          </cell>
          <cell r="L1334">
            <v>64738.45</v>
          </cell>
          <cell r="M1334">
            <v>0</v>
          </cell>
          <cell r="N1334">
            <v>0</v>
          </cell>
          <cell r="O1334">
            <v>0</v>
          </cell>
          <cell r="P1334" t="str">
            <v/>
          </cell>
          <cell r="Q1334" t="str">
            <v>96908</v>
          </cell>
          <cell r="R1334" t="str">
            <v/>
          </cell>
          <cell r="S1334" t="str">
            <v/>
          </cell>
          <cell r="T1334" t="str">
            <v/>
          </cell>
          <cell r="U1334" t="str">
            <v>7920</v>
          </cell>
          <cell r="V1334" t="str">
            <v>ZGFT</v>
          </cell>
          <cell r="W1334">
            <v>45748</v>
          </cell>
          <cell r="X1334">
            <v>0.11</v>
          </cell>
          <cell r="Y1334">
            <v>71.859679500000013</v>
          </cell>
        </row>
        <row r="1335">
          <cell r="A1335" t="str">
            <v>96908-003750A000</v>
          </cell>
          <cell r="B1335" t="str">
            <v>FG,GSUBUSW-Flex_NA,Packing FCC (USW</v>
          </cell>
          <cell r="C1335" t="str">
            <v>429A</v>
          </cell>
          <cell r="D1335" t="str">
            <v>N10</v>
          </cell>
          <cell r="E1335" t="str">
            <v/>
          </cell>
          <cell r="F1335" t="str">
            <v>ZGFT</v>
          </cell>
          <cell r="G1335" t="str">
            <v>OCS  96908</v>
          </cell>
          <cell r="H1335">
            <v>0</v>
          </cell>
          <cell r="I1335">
            <v>1000</v>
          </cell>
          <cell r="J1335">
            <v>31158.07</v>
          </cell>
          <cell r="K1335">
            <v>30562.799999999999</v>
          </cell>
          <cell r="L1335">
            <v>29859.02</v>
          </cell>
          <cell r="M1335">
            <v>0</v>
          </cell>
          <cell r="N1335">
            <v>114897.5</v>
          </cell>
          <cell r="O1335">
            <v>3848</v>
          </cell>
          <cell r="P1335" t="str">
            <v/>
          </cell>
          <cell r="Q1335" t="str">
            <v>96908</v>
          </cell>
          <cell r="R1335" t="str">
            <v/>
          </cell>
          <cell r="S1335" t="str">
            <v/>
          </cell>
          <cell r="T1335" t="str">
            <v/>
          </cell>
          <cell r="U1335" t="str">
            <v>7920</v>
          </cell>
          <cell r="V1335" t="str">
            <v>ZGFT</v>
          </cell>
          <cell r="W1335">
            <v>45748</v>
          </cell>
          <cell r="X1335">
            <v>0.11</v>
          </cell>
          <cell r="Y1335">
            <v>33.143512200000004</v>
          </cell>
        </row>
        <row r="1336">
          <cell r="A1336" t="str">
            <v>96908-003750A000</v>
          </cell>
          <cell r="B1336" t="str">
            <v>FG,GSUBUSW-Flex_NA,Packing FCC (USW</v>
          </cell>
          <cell r="C1336" t="str">
            <v>429B</v>
          </cell>
          <cell r="D1336" t="str">
            <v>N10</v>
          </cell>
          <cell r="E1336" t="str">
            <v/>
          </cell>
          <cell r="F1336" t="str">
            <v>ZGFT</v>
          </cell>
          <cell r="G1336" t="str">
            <v>OCS  96908</v>
          </cell>
          <cell r="H1336">
            <v>0</v>
          </cell>
          <cell r="I1336">
            <v>1000</v>
          </cell>
          <cell r="J1336">
            <v>0</v>
          </cell>
          <cell r="K1336">
            <v>29639.93</v>
          </cell>
          <cell r="L1336">
            <v>29996.61</v>
          </cell>
          <cell r="M1336">
            <v>0</v>
          </cell>
          <cell r="N1336">
            <v>0</v>
          </cell>
          <cell r="O1336">
            <v>0</v>
          </cell>
          <cell r="P1336" t="str">
            <v/>
          </cell>
          <cell r="Q1336" t="str">
            <v>96908</v>
          </cell>
          <cell r="R1336" t="str">
            <v/>
          </cell>
          <cell r="S1336" t="str">
            <v/>
          </cell>
          <cell r="T1336" t="str">
            <v/>
          </cell>
          <cell r="U1336" t="str">
            <v>7920</v>
          </cell>
          <cell r="V1336" t="str">
            <v>ZGFT</v>
          </cell>
          <cell r="W1336">
            <v>45748</v>
          </cell>
          <cell r="X1336">
            <v>0.11</v>
          </cell>
          <cell r="Y1336">
            <v>33.296237100000006</v>
          </cell>
        </row>
        <row r="1337">
          <cell r="A1337" t="str">
            <v>96908-003760A000</v>
          </cell>
          <cell r="B1337" t="str">
            <v>FG,GSUBUSW-Flex_NA,Packing FCC (USW</v>
          </cell>
          <cell r="C1337" t="str">
            <v>429A</v>
          </cell>
          <cell r="D1337" t="str">
            <v>N10</v>
          </cell>
          <cell r="E1337" t="str">
            <v/>
          </cell>
          <cell r="F1337" t="str">
            <v>ZGFT</v>
          </cell>
          <cell r="G1337" t="str">
            <v>OCS  96908</v>
          </cell>
          <cell r="H1337">
            <v>0</v>
          </cell>
          <cell r="I1337">
            <v>1000</v>
          </cell>
          <cell r="J1337">
            <v>84590.83</v>
          </cell>
          <cell r="K1337">
            <v>94669.02</v>
          </cell>
          <cell r="L1337">
            <v>87453.16</v>
          </cell>
          <cell r="M1337">
            <v>0</v>
          </cell>
          <cell r="N1337">
            <v>0</v>
          </cell>
          <cell r="O1337">
            <v>0</v>
          </cell>
          <cell r="P1337" t="str">
            <v/>
          </cell>
          <cell r="Q1337" t="str">
            <v>96908</v>
          </cell>
          <cell r="R1337" t="str">
            <v/>
          </cell>
          <cell r="S1337" t="str">
            <v/>
          </cell>
          <cell r="T1337" t="str">
            <v/>
          </cell>
          <cell r="U1337" t="str">
            <v>7920</v>
          </cell>
          <cell r="V1337" t="str">
            <v>ZGFT</v>
          </cell>
          <cell r="W1337">
            <v>45748</v>
          </cell>
          <cell r="X1337">
            <v>0.11</v>
          </cell>
          <cell r="Y1337">
            <v>97.073007600000011</v>
          </cell>
        </row>
        <row r="1338">
          <cell r="A1338" t="str">
            <v>96908-003760A000</v>
          </cell>
          <cell r="B1338" t="str">
            <v>FG,GSUBUSW-Flex_NA,Packing FCC (USW</v>
          </cell>
          <cell r="C1338" t="str">
            <v>429B</v>
          </cell>
          <cell r="D1338" t="str">
            <v>N10</v>
          </cell>
          <cell r="E1338" t="str">
            <v/>
          </cell>
          <cell r="F1338" t="str">
            <v>ZGFT</v>
          </cell>
          <cell r="G1338" t="str">
            <v>OCS  96908</v>
          </cell>
          <cell r="H1338">
            <v>0</v>
          </cell>
          <cell r="I1338">
            <v>1000</v>
          </cell>
          <cell r="J1338">
            <v>0</v>
          </cell>
          <cell r="K1338">
            <v>86856.37</v>
          </cell>
          <cell r="L1338">
            <v>87963.08</v>
          </cell>
          <cell r="M1338">
            <v>0</v>
          </cell>
          <cell r="N1338">
            <v>0</v>
          </cell>
          <cell r="O1338">
            <v>0</v>
          </cell>
          <cell r="P1338" t="str">
            <v/>
          </cell>
          <cell r="Q1338" t="str">
            <v>96908</v>
          </cell>
          <cell r="R1338" t="str">
            <v/>
          </cell>
          <cell r="S1338" t="str">
            <v/>
          </cell>
          <cell r="T1338" t="str">
            <v/>
          </cell>
          <cell r="U1338" t="str">
            <v>7920</v>
          </cell>
          <cell r="V1338" t="str">
            <v>ZGFT</v>
          </cell>
          <cell r="W1338">
            <v>45748</v>
          </cell>
          <cell r="X1338">
            <v>0.11</v>
          </cell>
          <cell r="Y1338">
            <v>97.639018800000017</v>
          </cell>
        </row>
        <row r="1339">
          <cell r="A1339" t="str">
            <v>96908-003770A000</v>
          </cell>
          <cell r="B1339" t="str">
            <v>FG,GSUBUSW-24-POE_NA,FCC Packing,8218E +</v>
          </cell>
          <cell r="C1339" t="str">
            <v>429A</v>
          </cell>
          <cell r="D1339" t="str">
            <v>N10</v>
          </cell>
          <cell r="E1339" t="str">
            <v/>
          </cell>
          <cell r="F1339" t="str">
            <v>ZGFT</v>
          </cell>
          <cell r="G1339" t="str">
            <v>OCS  96908</v>
          </cell>
          <cell r="H1339">
            <v>0</v>
          </cell>
          <cell r="I1339">
            <v>1000</v>
          </cell>
          <cell r="J1339">
            <v>107360</v>
          </cell>
          <cell r="K1339">
            <v>105695.9</v>
          </cell>
          <cell r="L1339">
            <v>106087.99</v>
          </cell>
          <cell r="M1339">
            <v>0</v>
          </cell>
          <cell r="N1339">
            <v>0</v>
          </cell>
          <cell r="O1339">
            <v>0</v>
          </cell>
          <cell r="P1339" t="str">
            <v/>
          </cell>
          <cell r="Q1339" t="str">
            <v>96908</v>
          </cell>
          <cell r="R1339" t="str">
            <v/>
          </cell>
          <cell r="S1339" t="str">
            <v/>
          </cell>
          <cell r="T1339" t="str">
            <v/>
          </cell>
          <cell r="U1339" t="str">
            <v>7920</v>
          </cell>
          <cell r="V1339" t="str">
            <v>ZGFT</v>
          </cell>
          <cell r="W1339">
            <v>45748</v>
          </cell>
          <cell r="X1339">
            <v>0.11</v>
          </cell>
          <cell r="Y1339">
            <v>117.75766890000001</v>
          </cell>
        </row>
        <row r="1340">
          <cell r="A1340" t="str">
            <v>96908-003770A000</v>
          </cell>
          <cell r="B1340" t="str">
            <v>FG,GSUBUSW-24-POE_NA,FCC Packing,8218E +</v>
          </cell>
          <cell r="C1340" t="str">
            <v>429B</v>
          </cell>
          <cell r="D1340" t="str">
            <v>N10</v>
          </cell>
          <cell r="E1340" t="str">
            <v/>
          </cell>
          <cell r="F1340" t="str">
            <v>ZGFT</v>
          </cell>
          <cell r="G1340" t="str">
            <v>OCS  96908</v>
          </cell>
          <cell r="H1340">
            <v>0</v>
          </cell>
          <cell r="I1340">
            <v>1000</v>
          </cell>
          <cell r="J1340">
            <v>0</v>
          </cell>
          <cell r="K1340">
            <v>106358.32</v>
          </cell>
          <cell r="L1340">
            <v>106433.9</v>
          </cell>
          <cell r="M1340">
            <v>0</v>
          </cell>
          <cell r="N1340">
            <v>0</v>
          </cell>
          <cell r="O1340">
            <v>0</v>
          </cell>
          <cell r="P1340" t="str">
            <v/>
          </cell>
          <cell r="Q1340" t="str">
            <v>96908</v>
          </cell>
          <cell r="R1340" t="str">
            <v/>
          </cell>
          <cell r="S1340" t="str">
            <v/>
          </cell>
          <cell r="T1340" t="str">
            <v/>
          </cell>
          <cell r="U1340" t="str">
            <v>7920</v>
          </cell>
          <cell r="V1340" t="str">
            <v>ZGFT</v>
          </cell>
          <cell r="W1340">
            <v>45748</v>
          </cell>
          <cell r="X1340">
            <v>0.11</v>
          </cell>
          <cell r="Y1340">
            <v>118.14162900000001</v>
          </cell>
        </row>
        <row r="1341">
          <cell r="A1341" t="str">
            <v>96908-003780A000</v>
          </cell>
          <cell r="B1341" t="str">
            <v>FG,GSUBUSW-Lite-16-POE_NA,FCC PK,8218E +</v>
          </cell>
          <cell r="C1341" t="str">
            <v>429A</v>
          </cell>
          <cell r="D1341" t="str">
            <v>N10</v>
          </cell>
          <cell r="E1341" t="str">
            <v/>
          </cell>
          <cell r="F1341" t="str">
            <v>ZGFT</v>
          </cell>
          <cell r="G1341" t="str">
            <v>OCS  96908</v>
          </cell>
          <cell r="H1341">
            <v>0</v>
          </cell>
          <cell r="I1341">
            <v>1000</v>
          </cell>
          <cell r="J1341">
            <v>62940</v>
          </cell>
          <cell r="K1341">
            <v>61985.3</v>
          </cell>
          <cell r="L1341">
            <v>62420.480000000003</v>
          </cell>
          <cell r="M1341">
            <v>0</v>
          </cell>
          <cell r="N1341">
            <v>0</v>
          </cell>
          <cell r="O1341">
            <v>0</v>
          </cell>
          <cell r="P1341" t="str">
            <v/>
          </cell>
          <cell r="Q1341" t="str">
            <v>96908</v>
          </cell>
          <cell r="R1341" t="str">
            <v/>
          </cell>
          <cell r="S1341" t="str">
            <v/>
          </cell>
          <cell r="T1341" t="str">
            <v/>
          </cell>
          <cell r="U1341" t="str">
            <v>7920</v>
          </cell>
          <cell r="V1341" t="str">
            <v>ZGFT</v>
          </cell>
          <cell r="W1341">
            <v>45748</v>
          </cell>
          <cell r="X1341">
            <v>0.11</v>
          </cell>
          <cell r="Y1341">
            <v>69.28673280000001</v>
          </cell>
        </row>
        <row r="1342">
          <cell r="A1342" t="str">
            <v>96908-003780A000</v>
          </cell>
          <cell r="B1342" t="str">
            <v>FG,GSUBUSW-Lite-16-POE_NA,FCC PK,8218E +</v>
          </cell>
          <cell r="C1342" t="str">
            <v>429B</v>
          </cell>
          <cell r="D1342" t="str">
            <v>N10</v>
          </cell>
          <cell r="E1342" t="str">
            <v/>
          </cell>
          <cell r="F1342" t="str">
            <v>ZGFT</v>
          </cell>
          <cell r="G1342" t="str">
            <v>OCS  96908</v>
          </cell>
          <cell r="H1342">
            <v>0</v>
          </cell>
          <cell r="I1342">
            <v>1000</v>
          </cell>
          <cell r="J1342">
            <v>0</v>
          </cell>
          <cell r="K1342">
            <v>61102.52</v>
          </cell>
          <cell r="L1342">
            <v>61530.2</v>
          </cell>
          <cell r="M1342">
            <v>0</v>
          </cell>
          <cell r="N1342">
            <v>0</v>
          </cell>
          <cell r="O1342">
            <v>0</v>
          </cell>
          <cell r="P1342" t="str">
            <v/>
          </cell>
          <cell r="Q1342" t="str">
            <v>96908</v>
          </cell>
          <cell r="R1342" t="str">
            <v/>
          </cell>
          <cell r="S1342" t="str">
            <v/>
          </cell>
          <cell r="T1342" t="str">
            <v/>
          </cell>
          <cell r="U1342" t="str">
            <v>7920</v>
          </cell>
          <cell r="V1342" t="str">
            <v>ZGFT</v>
          </cell>
          <cell r="W1342">
            <v>45748</v>
          </cell>
          <cell r="X1342">
            <v>0.11</v>
          </cell>
          <cell r="Y1342">
            <v>68.298522000000006</v>
          </cell>
        </row>
        <row r="1343">
          <cell r="A1343" t="str">
            <v>96908-003790A000</v>
          </cell>
          <cell r="B1343" t="str">
            <v>FG,GSUBUSW-Aggregation_NA,Packing ASSY</v>
          </cell>
          <cell r="C1343" t="str">
            <v>429A</v>
          </cell>
          <cell r="D1343" t="str">
            <v>N10</v>
          </cell>
          <cell r="E1343" t="str">
            <v/>
          </cell>
          <cell r="F1343" t="str">
            <v>ZGFT</v>
          </cell>
          <cell r="G1343" t="str">
            <v>OCS  96908</v>
          </cell>
          <cell r="H1343">
            <v>0</v>
          </cell>
          <cell r="I1343">
            <v>1000</v>
          </cell>
          <cell r="J1343">
            <v>80131.13</v>
          </cell>
          <cell r="K1343">
            <v>80293.16</v>
          </cell>
          <cell r="L1343">
            <v>79126.27</v>
          </cell>
          <cell r="M1343">
            <v>0</v>
          </cell>
          <cell r="N1343">
            <v>6330.11</v>
          </cell>
          <cell r="O1343">
            <v>80</v>
          </cell>
          <cell r="P1343" t="str">
            <v/>
          </cell>
          <cell r="Q1343" t="str">
            <v>96908</v>
          </cell>
          <cell r="R1343" t="str">
            <v/>
          </cell>
          <cell r="S1343" t="str">
            <v/>
          </cell>
          <cell r="T1343" t="str">
            <v/>
          </cell>
          <cell r="U1343" t="str">
            <v>7920</v>
          </cell>
          <cell r="V1343" t="str">
            <v>ZGFT</v>
          </cell>
          <cell r="W1343">
            <v>45748</v>
          </cell>
          <cell r="X1343">
            <v>0.11</v>
          </cell>
          <cell r="Y1343">
            <v>87.83015970000001</v>
          </cell>
        </row>
        <row r="1344">
          <cell r="A1344" t="str">
            <v>96908-003790A000</v>
          </cell>
          <cell r="B1344" t="str">
            <v>FG,GSUBUSW-Aggregation_NA,Packing ASSY</v>
          </cell>
          <cell r="C1344" t="str">
            <v>429B</v>
          </cell>
          <cell r="D1344" t="str">
            <v>N10</v>
          </cell>
          <cell r="E1344" t="str">
            <v/>
          </cell>
          <cell r="F1344" t="str">
            <v>ZGFT</v>
          </cell>
          <cell r="G1344" t="str">
            <v>OCS  96908</v>
          </cell>
          <cell r="H1344">
            <v>0</v>
          </cell>
          <cell r="I1344">
            <v>1000</v>
          </cell>
          <cell r="J1344">
            <v>0</v>
          </cell>
          <cell r="K1344">
            <v>79518.95</v>
          </cell>
          <cell r="L1344">
            <v>80350.28</v>
          </cell>
          <cell r="M1344">
            <v>0</v>
          </cell>
          <cell r="N1344">
            <v>0</v>
          </cell>
          <cell r="O1344">
            <v>0</v>
          </cell>
          <cell r="P1344" t="str">
            <v/>
          </cell>
          <cell r="Q1344" t="str">
            <v>96908</v>
          </cell>
          <cell r="R1344" t="str">
            <v/>
          </cell>
          <cell r="S1344" t="str">
            <v/>
          </cell>
          <cell r="T1344" t="str">
            <v/>
          </cell>
          <cell r="U1344" t="str">
            <v>7920</v>
          </cell>
          <cell r="V1344" t="str">
            <v>ZGFT</v>
          </cell>
          <cell r="W1344">
            <v>45748</v>
          </cell>
          <cell r="X1344">
            <v>0.11</v>
          </cell>
          <cell r="Y1344">
            <v>89.188810799999999</v>
          </cell>
        </row>
        <row r="1345">
          <cell r="A1345" t="str">
            <v>96908-003800A000</v>
          </cell>
          <cell r="B1345" t="str">
            <v>FG,GSUBUSW-Aggregation_NA,Packing ASSY</v>
          </cell>
          <cell r="C1345" t="str">
            <v>429A</v>
          </cell>
          <cell r="D1345" t="str">
            <v>N10</v>
          </cell>
          <cell r="E1345" t="str">
            <v/>
          </cell>
          <cell r="F1345" t="str">
            <v>ZGFT</v>
          </cell>
          <cell r="G1345" t="str">
            <v>OCS  96908</v>
          </cell>
          <cell r="H1345">
            <v>0</v>
          </cell>
          <cell r="I1345">
            <v>1000</v>
          </cell>
          <cell r="J1345">
            <v>86270.86</v>
          </cell>
          <cell r="K1345">
            <v>80371.69</v>
          </cell>
          <cell r="L1345">
            <v>79204.800000000003</v>
          </cell>
          <cell r="M1345">
            <v>0</v>
          </cell>
          <cell r="N1345">
            <v>14732.1</v>
          </cell>
          <cell r="O1345">
            <v>186</v>
          </cell>
          <cell r="P1345" t="str">
            <v/>
          </cell>
          <cell r="Q1345" t="str">
            <v>96908</v>
          </cell>
          <cell r="R1345" t="str">
            <v/>
          </cell>
          <cell r="S1345" t="str">
            <v/>
          </cell>
          <cell r="T1345" t="str">
            <v/>
          </cell>
          <cell r="U1345" t="str">
            <v>7920</v>
          </cell>
          <cell r="V1345" t="str">
            <v>ZGFT</v>
          </cell>
          <cell r="W1345">
            <v>45748</v>
          </cell>
          <cell r="X1345">
            <v>0.11</v>
          </cell>
          <cell r="Y1345">
            <v>87.917328000000012</v>
          </cell>
        </row>
        <row r="1346">
          <cell r="A1346" t="str">
            <v>96908-003800A000</v>
          </cell>
          <cell r="B1346" t="str">
            <v>FG,GSUBUSW-Aggregation_NA,Packing ASSY</v>
          </cell>
          <cell r="C1346" t="str">
            <v>429B</v>
          </cell>
          <cell r="D1346" t="str">
            <v>N10</v>
          </cell>
          <cell r="E1346" t="str">
            <v/>
          </cell>
          <cell r="F1346" t="str">
            <v>ZGFT</v>
          </cell>
          <cell r="G1346" t="str">
            <v>OCS  96908</v>
          </cell>
          <cell r="H1346">
            <v>0</v>
          </cell>
          <cell r="I1346">
            <v>1000</v>
          </cell>
          <cell r="J1346">
            <v>0</v>
          </cell>
          <cell r="K1346">
            <v>79597.48</v>
          </cell>
          <cell r="L1346">
            <v>80428.81</v>
          </cell>
          <cell r="M1346">
            <v>0</v>
          </cell>
          <cell r="N1346">
            <v>0</v>
          </cell>
          <cell r="O1346">
            <v>0</v>
          </cell>
          <cell r="P1346" t="str">
            <v/>
          </cell>
          <cell r="Q1346" t="str">
            <v>96908</v>
          </cell>
          <cell r="R1346" t="str">
            <v/>
          </cell>
          <cell r="S1346" t="str">
            <v/>
          </cell>
          <cell r="T1346" t="str">
            <v/>
          </cell>
          <cell r="U1346" t="str">
            <v>7920</v>
          </cell>
          <cell r="V1346" t="str">
            <v>ZGFT</v>
          </cell>
          <cell r="W1346">
            <v>45748</v>
          </cell>
          <cell r="X1346">
            <v>0.11</v>
          </cell>
          <cell r="Y1346">
            <v>89.275979100000001</v>
          </cell>
        </row>
        <row r="1347">
          <cell r="A1347" t="str">
            <v>96908-003810A000</v>
          </cell>
          <cell r="B1347" t="str">
            <v>FG,GSUBUSW-24-POE_NA,Packing ASSY FCC</v>
          </cell>
          <cell r="C1347" t="str">
            <v>429A</v>
          </cell>
          <cell r="D1347" t="str">
            <v>N10</v>
          </cell>
          <cell r="E1347" t="str">
            <v/>
          </cell>
          <cell r="F1347" t="str">
            <v>ZGFT</v>
          </cell>
          <cell r="G1347" t="str">
            <v>OCS  96908</v>
          </cell>
          <cell r="H1347">
            <v>0</v>
          </cell>
          <cell r="I1347">
            <v>1000</v>
          </cell>
          <cell r="J1347">
            <v>110902</v>
          </cell>
          <cell r="K1347">
            <v>110283.06</v>
          </cell>
          <cell r="L1347">
            <v>109107.88</v>
          </cell>
          <cell r="M1347">
            <v>0</v>
          </cell>
          <cell r="N1347">
            <v>0</v>
          </cell>
          <cell r="O1347">
            <v>0</v>
          </cell>
          <cell r="P1347" t="str">
            <v/>
          </cell>
          <cell r="Q1347" t="str">
            <v>96908</v>
          </cell>
          <cell r="R1347" t="str">
            <v/>
          </cell>
          <cell r="S1347" t="str">
            <v/>
          </cell>
          <cell r="T1347" t="str">
            <v/>
          </cell>
          <cell r="U1347" t="str">
            <v>7920</v>
          </cell>
          <cell r="V1347" t="str">
            <v>ZGFT</v>
          </cell>
          <cell r="W1347">
            <v>45748</v>
          </cell>
          <cell r="X1347">
            <v>0.11</v>
          </cell>
          <cell r="Y1347">
            <v>121.10974680000002</v>
          </cell>
        </row>
        <row r="1348">
          <cell r="A1348" t="str">
            <v>96908-003810A000</v>
          </cell>
          <cell r="B1348" t="str">
            <v>FG,GSUBUSW-24-POE_NA,Packing ASSY FCC</v>
          </cell>
          <cell r="C1348" t="str">
            <v>429B</v>
          </cell>
          <cell r="D1348" t="str">
            <v>N10</v>
          </cell>
          <cell r="E1348" t="str">
            <v/>
          </cell>
          <cell r="F1348" t="str">
            <v>ZGFT</v>
          </cell>
          <cell r="G1348" t="str">
            <v>OCS  96908</v>
          </cell>
          <cell r="H1348">
            <v>0</v>
          </cell>
          <cell r="I1348">
            <v>1000</v>
          </cell>
          <cell r="J1348">
            <v>0</v>
          </cell>
          <cell r="K1348">
            <v>110110.89</v>
          </cell>
          <cell r="L1348">
            <v>110124.98</v>
          </cell>
          <cell r="M1348">
            <v>0</v>
          </cell>
          <cell r="N1348">
            <v>0</v>
          </cell>
          <cell r="O1348">
            <v>0</v>
          </cell>
          <cell r="P1348" t="str">
            <v/>
          </cell>
          <cell r="Q1348" t="str">
            <v>96908</v>
          </cell>
          <cell r="R1348" t="str">
            <v/>
          </cell>
          <cell r="S1348" t="str">
            <v/>
          </cell>
          <cell r="T1348" t="str">
            <v/>
          </cell>
          <cell r="U1348" t="str">
            <v>7920</v>
          </cell>
          <cell r="V1348" t="str">
            <v>ZGFT</v>
          </cell>
          <cell r="W1348">
            <v>45748</v>
          </cell>
          <cell r="X1348">
            <v>0.11</v>
          </cell>
          <cell r="Y1348">
            <v>122.23872780000001</v>
          </cell>
        </row>
        <row r="1349">
          <cell r="A1349" t="str">
            <v>96908-003820A000</v>
          </cell>
          <cell r="B1349" t="str">
            <v>FG,GSUBUSW-24-POE_NA,Packing ASSY EU</v>
          </cell>
          <cell r="C1349" t="str">
            <v>429A</v>
          </cell>
          <cell r="D1349" t="str">
            <v>N10</v>
          </cell>
          <cell r="E1349" t="str">
            <v/>
          </cell>
          <cell r="F1349" t="str">
            <v>ZGFT</v>
          </cell>
          <cell r="G1349" t="str">
            <v>OCS  96908</v>
          </cell>
          <cell r="H1349">
            <v>0</v>
          </cell>
          <cell r="I1349">
            <v>1000</v>
          </cell>
          <cell r="J1349">
            <v>121932.73</v>
          </cell>
          <cell r="K1349">
            <v>110341.91</v>
          </cell>
          <cell r="L1349">
            <v>109166.73</v>
          </cell>
          <cell r="M1349">
            <v>0</v>
          </cell>
          <cell r="N1349">
            <v>18012.509999999998</v>
          </cell>
          <cell r="O1349">
            <v>165</v>
          </cell>
          <cell r="P1349" t="str">
            <v/>
          </cell>
          <cell r="Q1349" t="str">
            <v>96908</v>
          </cell>
          <cell r="R1349" t="str">
            <v/>
          </cell>
          <cell r="S1349" t="str">
            <v/>
          </cell>
          <cell r="T1349" t="str">
            <v/>
          </cell>
          <cell r="U1349" t="str">
            <v>7920</v>
          </cell>
          <cell r="V1349" t="str">
            <v>ZGFT</v>
          </cell>
          <cell r="W1349">
            <v>45748</v>
          </cell>
          <cell r="X1349">
            <v>0.11</v>
          </cell>
          <cell r="Y1349">
            <v>121.17507030000002</v>
          </cell>
        </row>
        <row r="1350">
          <cell r="A1350" t="str">
            <v>96908-003820A000</v>
          </cell>
          <cell r="B1350" t="str">
            <v>FG,GSUBUSW-24-POE_NA,Packing ASSY EU</v>
          </cell>
          <cell r="C1350" t="str">
            <v>429B</v>
          </cell>
          <cell r="D1350" t="str">
            <v>N10</v>
          </cell>
          <cell r="E1350" t="str">
            <v/>
          </cell>
          <cell r="F1350" t="str">
            <v>ZGFT</v>
          </cell>
          <cell r="G1350" t="str">
            <v>OCS  96908</v>
          </cell>
          <cell r="H1350">
            <v>0</v>
          </cell>
          <cell r="I1350">
            <v>1000</v>
          </cell>
          <cell r="J1350">
            <v>0</v>
          </cell>
          <cell r="K1350">
            <v>110169.74</v>
          </cell>
          <cell r="L1350">
            <v>110183.83</v>
          </cell>
          <cell r="M1350">
            <v>0</v>
          </cell>
          <cell r="N1350">
            <v>0</v>
          </cell>
          <cell r="O1350">
            <v>0</v>
          </cell>
          <cell r="P1350" t="str">
            <v/>
          </cell>
          <cell r="Q1350" t="str">
            <v>96908</v>
          </cell>
          <cell r="R1350" t="str">
            <v/>
          </cell>
          <cell r="S1350" t="str">
            <v/>
          </cell>
          <cell r="T1350" t="str">
            <v/>
          </cell>
          <cell r="U1350" t="str">
            <v>7920</v>
          </cell>
          <cell r="V1350" t="str">
            <v>ZGFT</v>
          </cell>
          <cell r="W1350">
            <v>45748</v>
          </cell>
          <cell r="X1350">
            <v>0.11</v>
          </cell>
          <cell r="Y1350">
            <v>122.30405130000001</v>
          </cell>
        </row>
        <row r="1351">
          <cell r="A1351" t="str">
            <v>96908-003830A000</v>
          </cell>
          <cell r="B1351" t="str">
            <v>FG,GSUBUSW-24-POE_NA,Packing ASSY FCC</v>
          </cell>
          <cell r="C1351" t="str">
            <v>429A</v>
          </cell>
          <cell r="D1351" t="str">
            <v>N10</v>
          </cell>
          <cell r="E1351" t="str">
            <v/>
          </cell>
          <cell r="F1351" t="str">
            <v>ZGFT</v>
          </cell>
          <cell r="G1351" t="str">
            <v>OCS  96908</v>
          </cell>
          <cell r="H1351">
            <v>0</v>
          </cell>
          <cell r="I1351">
            <v>1000</v>
          </cell>
          <cell r="J1351">
            <v>0</v>
          </cell>
          <cell r="K1351">
            <v>110695.58</v>
          </cell>
          <cell r="L1351">
            <v>109520.4</v>
          </cell>
          <cell r="M1351">
            <v>0</v>
          </cell>
          <cell r="N1351">
            <v>0</v>
          </cell>
          <cell r="O1351">
            <v>0</v>
          </cell>
          <cell r="P1351" t="str">
            <v/>
          </cell>
          <cell r="Q1351" t="str">
            <v>96908</v>
          </cell>
          <cell r="R1351" t="str">
            <v/>
          </cell>
          <cell r="S1351" t="str">
            <v/>
          </cell>
          <cell r="T1351" t="str">
            <v/>
          </cell>
          <cell r="U1351" t="str">
            <v>7920</v>
          </cell>
          <cell r="V1351" t="str">
            <v>ZGFT</v>
          </cell>
          <cell r="W1351">
            <v>45748</v>
          </cell>
          <cell r="X1351">
            <v>0.11</v>
          </cell>
          <cell r="Y1351">
            <v>121.567644</v>
          </cell>
        </row>
        <row r="1352">
          <cell r="A1352" t="str">
            <v>96908-003830A000</v>
          </cell>
          <cell r="B1352" t="str">
            <v>FG,GSUBUSW-24-POE_NA,Packing ASSY FCC</v>
          </cell>
          <cell r="C1352" t="str">
            <v>429B</v>
          </cell>
          <cell r="D1352" t="str">
            <v>N10</v>
          </cell>
          <cell r="E1352" t="str">
            <v/>
          </cell>
          <cell r="F1352" t="str">
            <v>ZGFT</v>
          </cell>
          <cell r="G1352" t="str">
            <v>OCS  96908</v>
          </cell>
          <cell r="H1352">
            <v>0</v>
          </cell>
          <cell r="I1352">
            <v>1000</v>
          </cell>
          <cell r="J1352">
            <v>0</v>
          </cell>
          <cell r="K1352">
            <v>110486.38</v>
          </cell>
          <cell r="L1352">
            <v>110500.47</v>
          </cell>
          <cell r="M1352">
            <v>0</v>
          </cell>
          <cell r="N1352">
            <v>0</v>
          </cell>
          <cell r="O1352">
            <v>0</v>
          </cell>
          <cell r="P1352" t="str">
            <v/>
          </cell>
          <cell r="Q1352" t="str">
            <v>96908</v>
          </cell>
          <cell r="R1352" t="str">
            <v/>
          </cell>
          <cell r="S1352" t="str">
            <v/>
          </cell>
          <cell r="T1352" t="str">
            <v/>
          </cell>
          <cell r="U1352" t="str">
            <v>7920</v>
          </cell>
          <cell r="V1352" t="str">
            <v>ZGFT</v>
          </cell>
          <cell r="W1352">
            <v>45748</v>
          </cell>
          <cell r="X1352">
            <v>0.11</v>
          </cell>
          <cell r="Y1352">
            <v>122.65552170000002</v>
          </cell>
        </row>
        <row r="1353">
          <cell r="A1353" t="str">
            <v>96908-003840A000</v>
          </cell>
          <cell r="B1353" t="str">
            <v>FG,GSUBUSW-24-POE_NA,Packing ASSY EU</v>
          </cell>
          <cell r="C1353" t="str">
            <v>429A</v>
          </cell>
          <cell r="D1353" t="str">
            <v>N10</v>
          </cell>
          <cell r="E1353" t="str">
            <v/>
          </cell>
          <cell r="F1353" t="str">
            <v>ZGFT</v>
          </cell>
          <cell r="G1353" t="str">
            <v>OCS  96908</v>
          </cell>
          <cell r="H1353">
            <v>0</v>
          </cell>
          <cell r="I1353">
            <v>1000</v>
          </cell>
          <cell r="J1353">
            <v>0</v>
          </cell>
          <cell r="K1353">
            <v>110754.43</v>
          </cell>
          <cell r="L1353">
            <v>109579.25</v>
          </cell>
          <cell r="M1353">
            <v>0</v>
          </cell>
          <cell r="N1353">
            <v>0</v>
          </cell>
          <cell r="O1353">
            <v>0</v>
          </cell>
          <cell r="P1353" t="str">
            <v/>
          </cell>
          <cell r="Q1353" t="str">
            <v>96908</v>
          </cell>
          <cell r="R1353" t="str">
            <v/>
          </cell>
          <cell r="S1353" t="str">
            <v/>
          </cell>
          <cell r="T1353" t="str">
            <v/>
          </cell>
          <cell r="U1353" t="str">
            <v>7920</v>
          </cell>
          <cell r="V1353" t="str">
            <v>ZGFT</v>
          </cell>
          <cell r="W1353">
            <v>45748</v>
          </cell>
          <cell r="X1353">
            <v>0.11</v>
          </cell>
          <cell r="Y1353">
            <v>121.63296750000001</v>
          </cell>
        </row>
        <row r="1354">
          <cell r="A1354" t="str">
            <v>96908-003840A000</v>
          </cell>
          <cell r="B1354" t="str">
            <v>FG,GSUBUSW-24-POE_NA,Packing ASSY EU</v>
          </cell>
          <cell r="C1354" t="str">
            <v>429B</v>
          </cell>
          <cell r="D1354" t="str">
            <v>N10</v>
          </cell>
          <cell r="E1354" t="str">
            <v/>
          </cell>
          <cell r="F1354" t="str">
            <v>ZGFT</v>
          </cell>
          <cell r="G1354" t="str">
            <v>OCS  96908</v>
          </cell>
          <cell r="H1354">
            <v>0</v>
          </cell>
          <cell r="I1354">
            <v>1000</v>
          </cell>
          <cell r="J1354">
            <v>0</v>
          </cell>
          <cell r="K1354">
            <v>110545.23</v>
          </cell>
          <cell r="L1354">
            <v>110559.32</v>
          </cell>
          <cell r="M1354">
            <v>0</v>
          </cell>
          <cell r="N1354">
            <v>0</v>
          </cell>
          <cell r="O1354">
            <v>0</v>
          </cell>
          <cell r="P1354" t="str">
            <v/>
          </cell>
          <cell r="Q1354" t="str">
            <v>96908</v>
          </cell>
          <cell r="R1354" t="str">
            <v/>
          </cell>
          <cell r="S1354" t="str">
            <v/>
          </cell>
          <cell r="T1354" t="str">
            <v/>
          </cell>
          <cell r="U1354" t="str">
            <v>7920</v>
          </cell>
          <cell r="V1354" t="str">
            <v>ZGFT</v>
          </cell>
          <cell r="W1354">
            <v>45748</v>
          </cell>
          <cell r="X1354">
            <v>0.11</v>
          </cell>
          <cell r="Y1354">
            <v>122.72084520000003</v>
          </cell>
        </row>
        <row r="1355">
          <cell r="A1355" t="str">
            <v>96908-003860A000</v>
          </cell>
          <cell r="B1355" t="str">
            <v>FG,GSUBUSW-Enterprise-48-PoE_NA</v>
          </cell>
          <cell r="C1355" t="str">
            <v>429A</v>
          </cell>
          <cell r="D1355" t="str">
            <v>N10</v>
          </cell>
          <cell r="E1355" t="str">
            <v/>
          </cell>
          <cell r="F1355" t="str">
            <v>ZGFT</v>
          </cell>
          <cell r="G1355" t="str">
            <v>OCS  96908</v>
          </cell>
          <cell r="H1355">
            <v>0</v>
          </cell>
          <cell r="I1355">
            <v>1000</v>
          </cell>
          <cell r="J1355">
            <v>0</v>
          </cell>
          <cell r="K1355">
            <v>663464.24</v>
          </cell>
          <cell r="L1355">
            <v>661235.59</v>
          </cell>
          <cell r="M1355">
            <v>0</v>
          </cell>
          <cell r="N1355">
            <v>0</v>
          </cell>
          <cell r="O1355">
            <v>0</v>
          </cell>
          <cell r="P1355" t="str">
            <v/>
          </cell>
          <cell r="Q1355" t="str">
            <v>96908</v>
          </cell>
          <cell r="R1355" t="str">
            <v/>
          </cell>
          <cell r="S1355" t="str">
            <v/>
          </cell>
          <cell r="T1355" t="str">
            <v/>
          </cell>
          <cell r="U1355" t="str">
            <v>7920</v>
          </cell>
          <cell r="V1355" t="str">
            <v>ZGFT</v>
          </cell>
          <cell r="W1355">
            <v>45748</v>
          </cell>
          <cell r="X1355">
            <v>0.11</v>
          </cell>
          <cell r="Y1355">
            <v>733.97150490000001</v>
          </cell>
        </row>
        <row r="1356">
          <cell r="A1356" t="str">
            <v>96908-003870A000</v>
          </cell>
          <cell r="B1356" t="str">
            <v>FG,GSUBUSW-Flex_NA,Packing FCC (USW</v>
          </cell>
          <cell r="C1356" t="str">
            <v>429A</v>
          </cell>
          <cell r="D1356" t="str">
            <v>N10</v>
          </cell>
          <cell r="E1356" t="str">
            <v/>
          </cell>
          <cell r="F1356" t="str">
            <v>ZGFT</v>
          </cell>
          <cell r="G1356" t="str">
            <v>OCS  96908</v>
          </cell>
          <cell r="H1356">
            <v>0</v>
          </cell>
          <cell r="I1356">
            <v>1000</v>
          </cell>
          <cell r="J1356">
            <v>0</v>
          </cell>
          <cell r="K1356">
            <v>30373.03</v>
          </cell>
          <cell r="L1356">
            <v>29676.83</v>
          </cell>
          <cell r="M1356">
            <v>0</v>
          </cell>
          <cell r="N1356">
            <v>0</v>
          </cell>
          <cell r="O1356">
            <v>0</v>
          </cell>
          <cell r="P1356" t="str">
            <v/>
          </cell>
          <cell r="Q1356" t="str">
            <v>96908</v>
          </cell>
          <cell r="R1356" t="str">
            <v/>
          </cell>
          <cell r="S1356" t="str">
            <v/>
          </cell>
          <cell r="T1356" t="str">
            <v/>
          </cell>
          <cell r="U1356" t="str">
            <v>7920</v>
          </cell>
          <cell r="V1356" t="str">
            <v>ZGFT</v>
          </cell>
          <cell r="W1356">
            <v>45748</v>
          </cell>
          <cell r="X1356">
            <v>0.11</v>
          </cell>
          <cell r="Y1356">
            <v>32.941281300000007</v>
          </cell>
        </row>
        <row r="1357">
          <cell r="A1357" t="str">
            <v>96908-003880A000</v>
          </cell>
          <cell r="B1357" t="str">
            <v>FG,GSUBUSW-Flex_NA,Packing FCC (USW</v>
          </cell>
          <cell r="C1357" t="str">
            <v>429A</v>
          </cell>
          <cell r="D1357" t="str">
            <v>N10</v>
          </cell>
          <cell r="E1357" t="str">
            <v/>
          </cell>
          <cell r="F1357" t="str">
            <v>ZGFT</v>
          </cell>
          <cell r="G1357" t="str">
            <v>OCS  96908</v>
          </cell>
          <cell r="H1357">
            <v>0</v>
          </cell>
          <cell r="I1357">
            <v>1000</v>
          </cell>
          <cell r="J1357">
            <v>0</v>
          </cell>
          <cell r="K1357">
            <v>93585.93</v>
          </cell>
          <cell r="L1357">
            <v>86465.600000000006</v>
          </cell>
          <cell r="M1357">
            <v>0</v>
          </cell>
          <cell r="N1357">
            <v>0</v>
          </cell>
          <cell r="O1357">
            <v>0</v>
          </cell>
          <cell r="P1357" t="str">
            <v/>
          </cell>
          <cell r="Q1357" t="str">
            <v>96908</v>
          </cell>
          <cell r="R1357" t="str">
            <v/>
          </cell>
          <cell r="S1357" t="str">
            <v/>
          </cell>
          <cell r="T1357" t="str">
            <v/>
          </cell>
          <cell r="U1357" t="str">
            <v>7920</v>
          </cell>
          <cell r="V1357" t="str">
            <v>ZGFT</v>
          </cell>
          <cell r="W1357">
            <v>45748</v>
          </cell>
          <cell r="X1357">
            <v>0.11</v>
          </cell>
          <cell r="Y1357">
            <v>95.976816000000014</v>
          </cell>
        </row>
        <row r="1358">
          <cell r="A1358" t="str">
            <v>96908-003930A000</v>
          </cell>
          <cell r="B1358" t="str">
            <v>FG,WRUBER-X-SFP_NA,Packing AU (ER-X-SFP)</v>
          </cell>
          <cell r="C1358" t="str">
            <v>429A</v>
          </cell>
          <cell r="D1358" t="str">
            <v>N10</v>
          </cell>
          <cell r="E1358" t="str">
            <v/>
          </cell>
          <cell r="F1358" t="str">
            <v>ZGFT</v>
          </cell>
          <cell r="G1358" t="str">
            <v>OCS  96908</v>
          </cell>
          <cell r="H1358">
            <v>0</v>
          </cell>
          <cell r="I1358">
            <v>1000</v>
          </cell>
          <cell r="J1358">
            <v>0</v>
          </cell>
          <cell r="K1358">
            <v>0</v>
          </cell>
          <cell r="L1358">
            <v>30321.67</v>
          </cell>
          <cell r="M1358">
            <v>0</v>
          </cell>
          <cell r="N1358">
            <v>0</v>
          </cell>
          <cell r="O1358">
            <v>0</v>
          </cell>
          <cell r="P1358" t="str">
            <v/>
          </cell>
          <cell r="Q1358" t="str">
            <v>96908</v>
          </cell>
          <cell r="R1358" t="str">
            <v/>
          </cell>
          <cell r="S1358" t="str">
            <v/>
          </cell>
          <cell r="T1358" t="str">
            <v/>
          </cell>
          <cell r="U1358" t="str">
            <v>7920</v>
          </cell>
          <cell r="V1358" t="str">
            <v>ZGFT</v>
          </cell>
          <cell r="W1358">
            <v>45748</v>
          </cell>
          <cell r="X1358">
            <v>0.11</v>
          </cell>
          <cell r="Y1358">
            <v>33.657053699999999</v>
          </cell>
        </row>
        <row r="1359">
          <cell r="A1359" t="str">
            <v>97002-000010A000</v>
          </cell>
          <cell r="B1359" t="str">
            <v>FG,ST-2003-MQ2P_NA,Packing ASSY,RoHS2</v>
          </cell>
          <cell r="C1359" t="str">
            <v>429A</v>
          </cell>
          <cell r="D1359" t="str">
            <v>N05</v>
          </cell>
          <cell r="E1359" t="str">
            <v/>
          </cell>
          <cell r="F1359" t="str">
            <v>ZGFT</v>
          </cell>
          <cell r="G1359" t="str">
            <v>OCS  97002</v>
          </cell>
          <cell r="H1359">
            <v>0</v>
          </cell>
          <cell r="I1359">
            <v>1000</v>
          </cell>
          <cell r="J1359">
            <v>78584.160000000003</v>
          </cell>
          <cell r="K1359">
            <v>75639.7</v>
          </cell>
          <cell r="L1359">
            <v>87995.96</v>
          </cell>
          <cell r="M1359">
            <v>0</v>
          </cell>
          <cell r="N1359">
            <v>0</v>
          </cell>
          <cell r="O1359">
            <v>0</v>
          </cell>
          <cell r="P1359" t="str">
            <v/>
          </cell>
          <cell r="Q1359" t="str">
            <v>97002</v>
          </cell>
          <cell r="R1359" t="str">
            <v/>
          </cell>
          <cell r="S1359" t="str">
            <v/>
          </cell>
          <cell r="T1359" t="str">
            <v/>
          </cell>
          <cell r="U1359" t="str">
            <v>7920</v>
          </cell>
          <cell r="V1359" t="str">
            <v>ZGFT</v>
          </cell>
          <cell r="W1359">
            <v>45748</v>
          </cell>
          <cell r="X1359">
            <v>0.11</v>
          </cell>
          <cell r="Y1359">
            <v>97.675515600000026</v>
          </cell>
        </row>
        <row r="1360">
          <cell r="A1360" t="str">
            <v>97002-000010A000</v>
          </cell>
          <cell r="B1360" t="str">
            <v>FG,ST-2003-MQ2P_NA,Packing ASSY,RoHS2</v>
          </cell>
          <cell r="C1360" t="str">
            <v>429B</v>
          </cell>
          <cell r="D1360" t="str">
            <v>N05</v>
          </cell>
          <cell r="E1360" t="str">
            <v/>
          </cell>
          <cell r="F1360" t="str">
            <v>ZGFT</v>
          </cell>
          <cell r="G1360" t="str">
            <v>OCS  97002</v>
          </cell>
          <cell r="H1360">
            <v>0</v>
          </cell>
          <cell r="I1360">
            <v>1000</v>
          </cell>
          <cell r="J1360">
            <v>0</v>
          </cell>
          <cell r="K1360">
            <v>82161.33</v>
          </cell>
          <cell r="L1360">
            <v>80504.31</v>
          </cell>
          <cell r="M1360">
            <v>0</v>
          </cell>
          <cell r="N1360">
            <v>0</v>
          </cell>
          <cell r="O1360">
            <v>0</v>
          </cell>
          <cell r="P1360" t="str">
            <v/>
          </cell>
          <cell r="Q1360" t="str">
            <v>97002</v>
          </cell>
          <cell r="R1360" t="str">
            <v/>
          </cell>
          <cell r="S1360" t="str">
            <v/>
          </cell>
          <cell r="T1360" t="str">
            <v/>
          </cell>
          <cell r="U1360" t="str">
            <v>7920</v>
          </cell>
          <cell r="V1360" t="str">
            <v>ZGFT</v>
          </cell>
          <cell r="W1360">
            <v>45748</v>
          </cell>
          <cell r="X1360">
            <v>0.11</v>
          </cell>
          <cell r="Y1360">
            <v>89.359784100000013</v>
          </cell>
        </row>
        <row r="1361">
          <cell r="A1361" t="str">
            <v>97002-000020A000</v>
          </cell>
          <cell r="B1361" t="str">
            <v>FG,ST-2003-MQ2P_NA,Packing ASSY AU,RoHS2</v>
          </cell>
          <cell r="C1361" t="str">
            <v>429A</v>
          </cell>
          <cell r="D1361" t="str">
            <v>N05</v>
          </cell>
          <cell r="E1361" t="str">
            <v/>
          </cell>
          <cell r="F1361" t="str">
            <v>ZGFT</v>
          </cell>
          <cell r="G1361" t="str">
            <v>OCS  97002</v>
          </cell>
          <cell r="H1361">
            <v>0</v>
          </cell>
          <cell r="I1361">
            <v>1000</v>
          </cell>
          <cell r="J1361">
            <v>91588.06</v>
          </cell>
          <cell r="K1361">
            <v>76739.7</v>
          </cell>
          <cell r="L1361">
            <v>89095.96</v>
          </cell>
          <cell r="M1361">
            <v>0</v>
          </cell>
          <cell r="N1361">
            <v>2761.98</v>
          </cell>
          <cell r="O1361">
            <v>31</v>
          </cell>
          <cell r="P1361" t="str">
            <v/>
          </cell>
          <cell r="Q1361" t="str">
            <v>97002</v>
          </cell>
          <cell r="R1361" t="str">
            <v/>
          </cell>
          <cell r="S1361" t="str">
            <v/>
          </cell>
          <cell r="T1361" t="str">
            <v/>
          </cell>
          <cell r="U1361" t="str">
            <v>7920</v>
          </cell>
          <cell r="V1361" t="str">
            <v>ZGFT</v>
          </cell>
          <cell r="W1361">
            <v>45748</v>
          </cell>
          <cell r="X1361">
            <v>0.11</v>
          </cell>
          <cell r="Y1361">
            <v>98.896515600000015</v>
          </cell>
        </row>
        <row r="1362">
          <cell r="A1362" t="str">
            <v>97002-000030A000</v>
          </cell>
          <cell r="B1362" t="str">
            <v>FG,ST-2003-MQ2P_NA,Packing ASSY EU,RoHS2</v>
          </cell>
          <cell r="C1362" t="str">
            <v>429A</v>
          </cell>
          <cell r="D1362" t="str">
            <v>N05</v>
          </cell>
          <cell r="E1362" t="str">
            <v/>
          </cell>
          <cell r="F1362" t="str">
            <v>ZGFT</v>
          </cell>
          <cell r="G1362" t="str">
            <v>OCS  97002</v>
          </cell>
          <cell r="H1362">
            <v>0</v>
          </cell>
          <cell r="I1362">
            <v>1000</v>
          </cell>
          <cell r="J1362">
            <v>85610.51</v>
          </cell>
          <cell r="K1362">
            <v>76729.7</v>
          </cell>
          <cell r="L1362">
            <v>89085.96</v>
          </cell>
          <cell r="M1362">
            <v>0</v>
          </cell>
          <cell r="N1362">
            <v>3474.35</v>
          </cell>
          <cell r="O1362">
            <v>39</v>
          </cell>
          <cell r="P1362" t="str">
            <v/>
          </cell>
          <cell r="Q1362" t="str">
            <v>97002</v>
          </cell>
          <cell r="R1362" t="str">
            <v/>
          </cell>
          <cell r="S1362" t="str">
            <v/>
          </cell>
          <cell r="T1362" t="str">
            <v/>
          </cell>
          <cell r="U1362" t="str">
            <v>7920</v>
          </cell>
          <cell r="V1362" t="str">
            <v>ZGFT</v>
          </cell>
          <cell r="W1362">
            <v>45748</v>
          </cell>
          <cell r="X1362">
            <v>0.11</v>
          </cell>
          <cell r="Y1362">
            <v>98.885415600000002</v>
          </cell>
        </row>
        <row r="1363">
          <cell r="A1363" t="str">
            <v>97301-000190A000</v>
          </cell>
          <cell r="B1363" t="str">
            <v>FG,SBA33_V724_SAS,New Package+New</v>
          </cell>
          <cell r="C1363" t="str">
            <v>429A</v>
          </cell>
          <cell r="D1363" t="str">
            <v>SE1</v>
          </cell>
          <cell r="E1363" t="str">
            <v/>
          </cell>
          <cell r="F1363" t="str">
            <v>ZGFT</v>
          </cell>
          <cell r="G1363" t="str">
            <v>OCS  97301</v>
          </cell>
          <cell r="H1363">
            <v>0</v>
          </cell>
          <cell r="I1363">
            <v>1000</v>
          </cell>
          <cell r="J1363">
            <v>51024.91</v>
          </cell>
          <cell r="K1363">
            <v>50909.84</v>
          </cell>
          <cell r="L1363">
            <v>50351.44</v>
          </cell>
          <cell r="M1363">
            <v>0</v>
          </cell>
          <cell r="N1363">
            <v>5840.77</v>
          </cell>
          <cell r="O1363">
            <v>116</v>
          </cell>
          <cell r="P1363" t="str">
            <v/>
          </cell>
          <cell r="Q1363" t="str">
            <v>97301</v>
          </cell>
          <cell r="R1363" t="str">
            <v/>
          </cell>
          <cell r="S1363" t="str">
            <v/>
          </cell>
          <cell r="T1363" t="str">
            <v/>
          </cell>
          <cell r="U1363" t="str">
            <v>7920</v>
          </cell>
          <cell r="V1363" t="str">
            <v>ZGFT</v>
          </cell>
          <cell r="W1363">
            <v>45748</v>
          </cell>
          <cell r="X1363">
            <v>0.11</v>
          </cell>
          <cell r="Y1363">
            <v>55.890098400000007</v>
          </cell>
        </row>
        <row r="1364">
          <cell r="A1364" t="str">
            <v>97301-000240A000</v>
          </cell>
          <cell r="B1364" t="str">
            <v>FG,SBA34_VC728_SAS,(VN) Alarm.com US</v>
          </cell>
          <cell r="C1364" t="str">
            <v>429A</v>
          </cell>
          <cell r="D1364" t="str">
            <v>SE1</v>
          </cell>
          <cell r="E1364" t="str">
            <v/>
          </cell>
          <cell r="F1364" t="str">
            <v>ZGFT</v>
          </cell>
          <cell r="G1364" t="str">
            <v>OCS  97301</v>
          </cell>
          <cell r="H1364">
            <v>0</v>
          </cell>
          <cell r="I1364">
            <v>1000</v>
          </cell>
          <cell r="J1364">
            <v>90492.31</v>
          </cell>
          <cell r="K1364">
            <v>80808.479999999996</v>
          </cell>
          <cell r="L1364">
            <v>79322.23</v>
          </cell>
          <cell r="M1364">
            <v>0</v>
          </cell>
          <cell r="N1364">
            <v>1031.19</v>
          </cell>
          <cell r="O1364">
            <v>13</v>
          </cell>
          <cell r="P1364" t="str">
            <v/>
          </cell>
          <cell r="Q1364" t="str">
            <v>97301</v>
          </cell>
          <cell r="R1364" t="str">
            <v/>
          </cell>
          <cell r="S1364" t="str">
            <v/>
          </cell>
          <cell r="T1364" t="str">
            <v/>
          </cell>
          <cell r="U1364" t="str">
            <v>7920</v>
          </cell>
          <cell r="V1364" t="str">
            <v>ZGFT</v>
          </cell>
          <cell r="W1364">
            <v>45748</v>
          </cell>
          <cell r="X1364">
            <v>0.11</v>
          </cell>
          <cell r="Y1364">
            <v>88.047675299999995</v>
          </cell>
        </row>
        <row r="1365">
          <cell r="A1365" t="str">
            <v>97301-000240A000</v>
          </cell>
          <cell r="B1365" t="str">
            <v>FG,SBA34_VC728_SAS,(VN) Alarm.com US</v>
          </cell>
          <cell r="C1365" t="str">
            <v>429B</v>
          </cell>
          <cell r="D1365" t="str">
            <v>SE1</v>
          </cell>
          <cell r="E1365" t="str">
            <v/>
          </cell>
          <cell r="F1365" t="str">
            <v>ZGFT</v>
          </cell>
          <cell r="G1365" t="str">
            <v>OCS  97301</v>
          </cell>
          <cell r="H1365">
            <v>0</v>
          </cell>
          <cell r="I1365">
            <v>1000</v>
          </cell>
          <cell r="J1365">
            <v>82273.17</v>
          </cell>
          <cell r="K1365">
            <v>83277.350000000006</v>
          </cell>
          <cell r="L1365">
            <v>80519.33</v>
          </cell>
          <cell r="M1365">
            <v>0</v>
          </cell>
          <cell r="N1365">
            <v>0</v>
          </cell>
          <cell r="O1365">
            <v>0</v>
          </cell>
          <cell r="P1365" t="str">
            <v/>
          </cell>
          <cell r="Q1365" t="str">
            <v>97301</v>
          </cell>
          <cell r="R1365" t="str">
            <v/>
          </cell>
          <cell r="S1365" t="str">
            <v/>
          </cell>
          <cell r="T1365" t="str">
            <v/>
          </cell>
          <cell r="U1365" t="str">
            <v>7920</v>
          </cell>
          <cell r="V1365" t="str">
            <v>ZGFT</v>
          </cell>
          <cell r="W1365">
            <v>45748</v>
          </cell>
          <cell r="X1365">
            <v>0.11</v>
          </cell>
          <cell r="Y1365">
            <v>89.376456300000001</v>
          </cell>
        </row>
        <row r="1366">
          <cell r="A1366" t="str">
            <v>97301-000250A000</v>
          </cell>
          <cell r="B1366" t="str">
            <v>FG,VB1105_SAS,ADC-V730, Packing ASSY_ EV</v>
          </cell>
          <cell r="C1366" t="str">
            <v>429A</v>
          </cell>
          <cell r="D1366" t="str">
            <v>SE1</v>
          </cell>
          <cell r="E1366" t="str">
            <v/>
          </cell>
          <cell r="F1366" t="str">
            <v>ZGFT</v>
          </cell>
          <cell r="G1366" t="str">
            <v>OCS  97301</v>
          </cell>
          <cell r="H1366">
            <v>0</v>
          </cell>
          <cell r="I1366">
            <v>1000</v>
          </cell>
          <cell r="J1366">
            <v>73140</v>
          </cell>
          <cell r="K1366">
            <v>62532.31</v>
          </cell>
          <cell r="L1366">
            <v>60934.46</v>
          </cell>
          <cell r="M1366">
            <v>0</v>
          </cell>
          <cell r="N1366">
            <v>0</v>
          </cell>
          <cell r="O1366">
            <v>0</v>
          </cell>
          <cell r="P1366" t="str">
            <v/>
          </cell>
          <cell r="Q1366" t="str">
            <v>97301</v>
          </cell>
          <cell r="R1366" t="str">
            <v/>
          </cell>
          <cell r="S1366" t="str">
            <v/>
          </cell>
          <cell r="T1366" t="str">
            <v/>
          </cell>
          <cell r="U1366" t="str">
            <v>7920</v>
          </cell>
          <cell r="V1366" t="str">
            <v>ZGFT</v>
          </cell>
          <cell r="W1366">
            <v>45748</v>
          </cell>
          <cell r="X1366">
            <v>0.11</v>
          </cell>
          <cell r="Y1366">
            <v>67.637250600000002</v>
          </cell>
        </row>
        <row r="1367">
          <cell r="A1367" t="str">
            <v>97301-000250A000</v>
          </cell>
          <cell r="B1367" t="str">
            <v>FG,VB1105_SAS,ADC-V730, Packing ASSY_ EV</v>
          </cell>
          <cell r="C1367" t="str">
            <v>429B</v>
          </cell>
          <cell r="D1367" t="str">
            <v>SE1</v>
          </cell>
          <cell r="E1367" t="str">
            <v/>
          </cell>
          <cell r="F1367" t="str">
            <v>ZGFT</v>
          </cell>
          <cell r="G1367" t="str">
            <v>OCS  97301</v>
          </cell>
          <cell r="H1367">
            <v>0</v>
          </cell>
          <cell r="I1367">
            <v>1000</v>
          </cell>
          <cell r="J1367">
            <v>73140</v>
          </cell>
          <cell r="K1367">
            <v>67728.039999999994</v>
          </cell>
          <cell r="L1367">
            <v>64208.99</v>
          </cell>
          <cell r="M1367">
            <v>0</v>
          </cell>
          <cell r="N1367">
            <v>0</v>
          </cell>
          <cell r="O1367">
            <v>0</v>
          </cell>
          <cell r="P1367" t="str">
            <v/>
          </cell>
          <cell r="Q1367" t="str">
            <v>97301</v>
          </cell>
          <cell r="R1367" t="str">
            <v/>
          </cell>
          <cell r="S1367" t="str">
            <v/>
          </cell>
          <cell r="T1367" t="str">
            <v/>
          </cell>
          <cell r="U1367" t="str">
            <v>7920</v>
          </cell>
          <cell r="V1367" t="str">
            <v>ZGFT</v>
          </cell>
          <cell r="W1367">
            <v>45748</v>
          </cell>
          <cell r="X1367">
            <v>0.11</v>
          </cell>
          <cell r="Y1367">
            <v>71.271978900000008</v>
          </cell>
        </row>
        <row r="1368">
          <cell r="A1368" t="str">
            <v>97301-000260A000</v>
          </cell>
          <cell r="B1368" t="str">
            <v>FG,VB1105_SAS,ADC-V730, Packing ASSY_</v>
          </cell>
          <cell r="C1368" t="str">
            <v>429A</v>
          </cell>
          <cell r="D1368" t="str">
            <v>SE1</v>
          </cell>
          <cell r="E1368" t="str">
            <v/>
          </cell>
          <cell r="F1368" t="str">
            <v>ZGFT</v>
          </cell>
          <cell r="G1368" t="str">
            <v>OCS  97301</v>
          </cell>
          <cell r="H1368">
            <v>0</v>
          </cell>
          <cell r="I1368">
            <v>1000</v>
          </cell>
          <cell r="J1368">
            <v>73670</v>
          </cell>
          <cell r="K1368">
            <v>62784.97</v>
          </cell>
          <cell r="L1368">
            <v>61187.12</v>
          </cell>
          <cell r="M1368">
            <v>0</v>
          </cell>
          <cell r="N1368">
            <v>0</v>
          </cell>
          <cell r="O1368">
            <v>0</v>
          </cell>
          <cell r="P1368" t="str">
            <v/>
          </cell>
          <cell r="Q1368" t="str">
            <v>97301</v>
          </cell>
          <cell r="R1368" t="str">
            <v/>
          </cell>
          <cell r="S1368" t="str">
            <v/>
          </cell>
          <cell r="T1368" t="str">
            <v/>
          </cell>
          <cell r="U1368" t="str">
            <v>7920</v>
          </cell>
          <cell r="V1368" t="str">
            <v>ZGFT</v>
          </cell>
          <cell r="W1368">
            <v>45748</v>
          </cell>
          <cell r="X1368">
            <v>0.11</v>
          </cell>
          <cell r="Y1368">
            <v>67.917703200000005</v>
          </cell>
        </row>
        <row r="1369">
          <cell r="A1369" t="str">
            <v>97301-000260A000</v>
          </cell>
          <cell r="B1369" t="str">
            <v>FG,VB1105_SAS,ADC-V730, Packing ASSY_</v>
          </cell>
          <cell r="C1369" t="str">
            <v>429B</v>
          </cell>
          <cell r="D1369" t="str">
            <v>SE1</v>
          </cell>
          <cell r="E1369" t="str">
            <v/>
          </cell>
          <cell r="F1369" t="str">
            <v>ZGFT</v>
          </cell>
          <cell r="G1369" t="str">
            <v>OCS  97301</v>
          </cell>
          <cell r="H1369">
            <v>0</v>
          </cell>
          <cell r="I1369">
            <v>1000</v>
          </cell>
          <cell r="J1369">
            <v>0</v>
          </cell>
          <cell r="K1369">
            <v>68288.59</v>
          </cell>
          <cell r="L1369">
            <v>64461.65</v>
          </cell>
          <cell r="M1369">
            <v>0</v>
          </cell>
          <cell r="N1369">
            <v>0</v>
          </cell>
          <cell r="O1369">
            <v>0</v>
          </cell>
          <cell r="P1369" t="str">
            <v/>
          </cell>
          <cell r="Q1369" t="str">
            <v>97301</v>
          </cell>
          <cell r="R1369" t="str">
            <v/>
          </cell>
          <cell r="S1369" t="str">
            <v/>
          </cell>
          <cell r="T1369" t="str">
            <v/>
          </cell>
          <cell r="U1369" t="str">
            <v>7920</v>
          </cell>
          <cell r="V1369" t="str">
            <v>ZGFT</v>
          </cell>
          <cell r="W1369">
            <v>45748</v>
          </cell>
          <cell r="X1369">
            <v>0.11</v>
          </cell>
          <cell r="Y1369">
            <v>71.552431500000012</v>
          </cell>
        </row>
        <row r="1370">
          <cell r="A1370" t="str">
            <v>97301-000270A000</v>
          </cell>
          <cell r="B1370" t="str">
            <v>FG,VB1105_SAS,ADC-V730, Packing ASSY_</v>
          </cell>
          <cell r="C1370" t="str">
            <v>429A</v>
          </cell>
          <cell r="D1370" t="str">
            <v>SE1</v>
          </cell>
          <cell r="E1370" t="str">
            <v/>
          </cell>
          <cell r="F1370" t="str">
            <v>ZGFT</v>
          </cell>
          <cell r="G1370" t="str">
            <v>OCS  97301</v>
          </cell>
          <cell r="H1370">
            <v>0</v>
          </cell>
          <cell r="I1370">
            <v>1000</v>
          </cell>
          <cell r="J1370">
            <v>51300</v>
          </cell>
          <cell r="K1370">
            <v>63712.04</v>
          </cell>
          <cell r="L1370">
            <v>62765.75</v>
          </cell>
          <cell r="M1370">
            <v>0</v>
          </cell>
          <cell r="N1370">
            <v>0</v>
          </cell>
          <cell r="O1370">
            <v>0</v>
          </cell>
          <cell r="P1370" t="str">
            <v/>
          </cell>
          <cell r="Q1370" t="str">
            <v>97301</v>
          </cell>
          <cell r="R1370" t="str">
            <v/>
          </cell>
          <cell r="S1370" t="str">
            <v/>
          </cell>
          <cell r="T1370" t="str">
            <v/>
          </cell>
          <cell r="U1370" t="str">
            <v>7920</v>
          </cell>
          <cell r="V1370" t="str">
            <v>ZGFT</v>
          </cell>
          <cell r="W1370">
            <v>45748</v>
          </cell>
          <cell r="X1370">
            <v>0.11</v>
          </cell>
          <cell r="Y1370">
            <v>69.669982500000003</v>
          </cell>
        </row>
        <row r="1371">
          <cell r="A1371" t="str">
            <v>97301-000270A000</v>
          </cell>
          <cell r="B1371" t="str">
            <v>FG,VB1105_SAS,ADC-V730, Packing ASSY_</v>
          </cell>
          <cell r="C1371" t="str">
            <v>429B</v>
          </cell>
          <cell r="D1371" t="str">
            <v>SE1</v>
          </cell>
          <cell r="E1371" t="str">
            <v/>
          </cell>
          <cell r="F1371" t="str">
            <v>ZGFT</v>
          </cell>
          <cell r="G1371" t="str">
            <v>OCS  97301</v>
          </cell>
          <cell r="H1371">
            <v>0</v>
          </cell>
          <cell r="I1371">
            <v>1000</v>
          </cell>
          <cell r="J1371">
            <v>68955.88</v>
          </cell>
          <cell r="K1371">
            <v>68956.009999999995</v>
          </cell>
          <cell r="L1371">
            <v>64963.28</v>
          </cell>
          <cell r="M1371">
            <v>0</v>
          </cell>
          <cell r="N1371">
            <v>0</v>
          </cell>
          <cell r="O1371">
            <v>0</v>
          </cell>
          <cell r="P1371" t="str">
            <v/>
          </cell>
          <cell r="Q1371" t="str">
            <v>97301</v>
          </cell>
          <cell r="R1371" t="str">
            <v/>
          </cell>
          <cell r="S1371" t="str">
            <v/>
          </cell>
          <cell r="T1371" t="str">
            <v/>
          </cell>
          <cell r="U1371" t="str">
            <v>7920</v>
          </cell>
          <cell r="V1371" t="str">
            <v>ZGFT</v>
          </cell>
          <cell r="W1371">
            <v>45748</v>
          </cell>
          <cell r="X1371">
            <v>0.11</v>
          </cell>
          <cell r="Y1371">
            <v>72.109240800000009</v>
          </cell>
        </row>
        <row r="1372">
          <cell r="A1372" t="str">
            <v>97301-000280A000</v>
          </cell>
          <cell r="B1372" t="str">
            <v>FG,SBA20_V723_SAS,(VN) For TELUS New</v>
          </cell>
          <cell r="C1372" t="str">
            <v>429A</v>
          </cell>
          <cell r="D1372" t="str">
            <v>SE1</v>
          </cell>
          <cell r="E1372" t="str">
            <v/>
          </cell>
          <cell r="F1372" t="str">
            <v>ZGFT</v>
          </cell>
          <cell r="G1372" t="str">
            <v>OCS  97301</v>
          </cell>
          <cell r="H1372">
            <v>0</v>
          </cell>
          <cell r="I1372">
            <v>1000</v>
          </cell>
          <cell r="J1372">
            <v>46995.82</v>
          </cell>
          <cell r="K1372">
            <v>49546.8</v>
          </cell>
          <cell r="L1372">
            <v>47243.73</v>
          </cell>
          <cell r="M1372">
            <v>0</v>
          </cell>
          <cell r="N1372">
            <v>108140.89</v>
          </cell>
          <cell r="O1372">
            <v>2289</v>
          </cell>
          <cell r="P1372" t="str">
            <v/>
          </cell>
          <cell r="Q1372" t="str">
            <v>97301</v>
          </cell>
          <cell r="R1372" t="str">
            <v/>
          </cell>
          <cell r="S1372" t="str">
            <v/>
          </cell>
          <cell r="T1372" t="str">
            <v/>
          </cell>
          <cell r="U1372" t="str">
            <v>7920</v>
          </cell>
          <cell r="V1372" t="str">
            <v>ZGFT</v>
          </cell>
          <cell r="W1372">
            <v>45748</v>
          </cell>
          <cell r="X1372">
            <v>0.11</v>
          </cell>
          <cell r="Y1372">
            <v>52.440540300000009</v>
          </cell>
        </row>
        <row r="1373">
          <cell r="A1373" t="str">
            <v>97301-000280A000</v>
          </cell>
          <cell r="B1373" t="str">
            <v>FG,SBA20_V723_SAS,(VN) For TELUS New</v>
          </cell>
          <cell r="C1373" t="str">
            <v>429B</v>
          </cell>
          <cell r="D1373" t="str">
            <v>SE1</v>
          </cell>
          <cell r="E1373" t="str">
            <v/>
          </cell>
          <cell r="F1373" t="str">
            <v>ZGFT</v>
          </cell>
          <cell r="G1373" t="str">
            <v>OCS  97301</v>
          </cell>
          <cell r="H1373">
            <v>0</v>
          </cell>
          <cell r="I1373">
            <v>1000</v>
          </cell>
          <cell r="J1373">
            <v>0</v>
          </cell>
          <cell r="K1373">
            <v>50969.41</v>
          </cell>
          <cell r="L1373">
            <v>49437.31</v>
          </cell>
          <cell r="M1373">
            <v>0</v>
          </cell>
          <cell r="N1373">
            <v>0</v>
          </cell>
          <cell r="O1373">
            <v>0</v>
          </cell>
          <cell r="P1373" t="str">
            <v/>
          </cell>
          <cell r="Q1373" t="str">
            <v>97301</v>
          </cell>
          <cell r="R1373" t="str">
            <v/>
          </cell>
          <cell r="S1373" t="str">
            <v/>
          </cell>
          <cell r="T1373" t="str">
            <v/>
          </cell>
          <cell r="U1373" t="str">
            <v>7920</v>
          </cell>
          <cell r="V1373" t="str">
            <v>ZGFT</v>
          </cell>
          <cell r="W1373">
            <v>45748</v>
          </cell>
          <cell r="X1373">
            <v>0.11</v>
          </cell>
          <cell r="Y1373">
            <v>54.8754141</v>
          </cell>
        </row>
        <row r="1374">
          <cell r="A1374" t="str">
            <v>97301-000290A000</v>
          </cell>
          <cell r="B1374" t="str">
            <v>FG,SBA20_V723_SAS,(VN)RTL8852BS_SR</v>
          </cell>
          <cell r="C1374" t="str">
            <v>429A</v>
          </cell>
          <cell r="D1374" t="str">
            <v>SE1</v>
          </cell>
          <cell r="E1374" t="str">
            <v/>
          </cell>
          <cell r="F1374" t="str">
            <v>ZGFT</v>
          </cell>
          <cell r="G1374" t="str">
            <v>OCS  97301</v>
          </cell>
          <cell r="H1374">
            <v>0</v>
          </cell>
          <cell r="I1374">
            <v>1000</v>
          </cell>
          <cell r="J1374">
            <v>56616.63</v>
          </cell>
          <cell r="K1374">
            <v>46971.82</v>
          </cell>
          <cell r="L1374">
            <v>47144.73</v>
          </cell>
          <cell r="M1374">
            <v>0</v>
          </cell>
          <cell r="N1374">
            <v>90329.3</v>
          </cell>
          <cell r="O1374">
            <v>1916</v>
          </cell>
          <cell r="P1374" t="str">
            <v/>
          </cell>
          <cell r="Q1374" t="str">
            <v>97301</v>
          </cell>
          <cell r="R1374" t="str">
            <v/>
          </cell>
          <cell r="S1374" t="str">
            <v/>
          </cell>
          <cell r="T1374" t="str">
            <v/>
          </cell>
          <cell r="U1374" t="str">
            <v>7920</v>
          </cell>
          <cell r="V1374" t="str">
            <v>ZGFT</v>
          </cell>
          <cell r="W1374">
            <v>45748</v>
          </cell>
          <cell r="X1374">
            <v>0.11</v>
          </cell>
          <cell r="Y1374">
            <v>52.330650300000009</v>
          </cell>
        </row>
        <row r="1375">
          <cell r="A1375" t="str">
            <v>97301-000290A000</v>
          </cell>
          <cell r="B1375" t="str">
            <v>FG,SBA20_V723_SAS,(VN)RTL8852BS_SR</v>
          </cell>
          <cell r="C1375" t="str">
            <v>429B</v>
          </cell>
          <cell r="D1375" t="str">
            <v>SE1</v>
          </cell>
          <cell r="E1375" t="str">
            <v/>
          </cell>
          <cell r="F1375" t="str">
            <v>ZGFT</v>
          </cell>
          <cell r="G1375" t="str">
            <v>OCS  97301</v>
          </cell>
          <cell r="H1375">
            <v>0</v>
          </cell>
          <cell r="I1375">
            <v>1000</v>
          </cell>
          <cell r="J1375">
            <v>0</v>
          </cell>
          <cell r="K1375">
            <v>48239.53</v>
          </cell>
          <cell r="L1375">
            <v>47594.33</v>
          </cell>
          <cell r="M1375">
            <v>0</v>
          </cell>
          <cell r="N1375">
            <v>0</v>
          </cell>
          <cell r="O1375">
            <v>0</v>
          </cell>
          <cell r="P1375" t="str">
            <v/>
          </cell>
          <cell r="Q1375" t="str">
            <v>97301</v>
          </cell>
          <cell r="R1375" t="str">
            <v/>
          </cell>
          <cell r="S1375" t="str">
            <v/>
          </cell>
          <cell r="T1375" t="str">
            <v/>
          </cell>
          <cell r="U1375" t="str">
            <v>7920</v>
          </cell>
          <cell r="V1375" t="str">
            <v>ZGFT</v>
          </cell>
          <cell r="W1375">
            <v>45748</v>
          </cell>
          <cell r="X1375">
            <v>0.11</v>
          </cell>
          <cell r="Y1375">
            <v>52.829706300000005</v>
          </cell>
        </row>
        <row r="1376">
          <cell r="A1376" t="str">
            <v>97301-000320A000</v>
          </cell>
          <cell r="B1376" t="str">
            <v>FG,VB1111_SLA,ADC-VC730P, Packing ASSY</v>
          </cell>
          <cell r="C1376" t="str">
            <v>429A</v>
          </cell>
          <cell r="D1376" t="str">
            <v>SE1</v>
          </cell>
          <cell r="E1376" t="str">
            <v/>
          </cell>
          <cell r="F1376" t="str">
            <v>ZGFT</v>
          </cell>
          <cell r="G1376" t="str">
            <v>OCS  97301</v>
          </cell>
          <cell r="H1376">
            <v>0</v>
          </cell>
          <cell r="I1376">
            <v>1000</v>
          </cell>
          <cell r="J1376">
            <v>0</v>
          </cell>
          <cell r="K1376">
            <v>62428.23</v>
          </cell>
          <cell r="L1376">
            <v>62629.3</v>
          </cell>
          <cell r="M1376">
            <v>0</v>
          </cell>
          <cell r="N1376">
            <v>0</v>
          </cell>
          <cell r="O1376">
            <v>0</v>
          </cell>
          <cell r="P1376" t="str">
            <v/>
          </cell>
          <cell r="Q1376" t="str">
            <v>97301</v>
          </cell>
          <cell r="R1376" t="str">
            <v/>
          </cell>
          <cell r="S1376" t="str">
            <v/>
          </cell>
          <cell r="T1376" t="str">
            <v/>
          </cell>
          <cell r="U1376" t="str">
            <v>7920</v>
          </cell>
          <cell r="V1376" t="str">
            <v>ZGFT</v>
          </cell>
          <cell r="W1376">
            <v>45748</v>
          </cell>
          <cell r="X1376">
            <v>0.11</v>
          </cell>
          <cell r="Y1376">
            <v>69.518523000000002</v>
          </cell>
        </row>
        <row r="1377">
          <cell r="A1377" t="str">
            <v>97301-000320A000</v>
          </cell>
          <cell r="B1377" t="str">
            <v>FG,VB1111_SLA,ADC-VC730P, Packing ASSY</v>
          </cell>
          <cell r="C1377" t="str">
            <v>429B</v>
          </cell>
          <cell r="D1377" t="str">
            <v>SE1</v>
          </cell>
          <cell r="E1377" t="str">
            <v/>
          </cell>
          <cell r="F1377" t="str">
            <v>ZGFT</v>
          </cell>
          <cell r="G1377" t="str">
            <v>OCS  97301</v>
          </cell>
          <cell r="H1377">
            <v>0</v>
          </cell>
          <cell r="I1377">
            <v>1000</v>
          </cell>
          <cell r="J1377">
            <v>86490.71</v>
          </cell>
          <cell r="K1377">
            <v>65620.25</v>
          </cell>
          <cell r="L1377">
            <v>66368.679999999993</v>
          </cell>
          <cell r="M1377">
            <v>0</v>
          </cell>
          <cell r="N1377">
            <v>1858.32</v>
          </cell>
          <cell r="O1377">
            <v>28</v>
          </cell>
          <cell r="P1377" t="str">
            <v/>
          </cell>
          <cell r="Q1377" t="str">
            <v>97301</v>
          </cell>
          <cell r="R1377" t="str">
            <v/>
          </cell>
          <cell r="S1377" t="str">
            <v/>
          </cell>
          <cell r="T1377" t="str">
            <v/>
          </cell>
          <cell r="U1377" t="str">
            <v>7920</v>
          </cell>
          <cell r="V1377" t="str">
            <v>ZGFT</v>
          </cell>
          <cell r="W1377">
            <v>45748</v>
          </cell>
          <cell r="X1377">
            <v>0.11</v>
          </cell>
          <cell r="Y1377">
            <v>73.669234799999998</v>
          </cell>
        </row>
        <row r="1378">
          <cell r="A1378" t="str">
            <v>97301-000370A000</v>
          </cell>
          <cell r="B1378" t="str">
            <v>FG,VB1105_SAS,ADC-V730, Packing ASSY_</v>
          </cell>
          <cell r="C1378" t="str">
            <v>429A</v>
          </cell>
          <cell r="D1378" t="str">
            <v>SE1</v>
          </cell>
          <cell r="E1378" t="str">
            <v/>
          </cell>
          <cell r="F1378" t="str">
            <v>ZGFT</v>
          </cell>
          <cell r="G1378" t="str">
            <v>OCS  97301</v>
          </cell>
          <cell r="H1378">
            <v>0</v>
          </cell>
          <cell r="I1378">
            <v>1000</v>
          </cell>
          <cell r="J1378">
            <v>0</v>
          </cell>
          <cell r="K1378">
            <v>64222.1</v>
          </cell>
          <cell r="L1378">
            <v>62180.61</v>
          </cell>
          <cell r="M1378">
            <v>0</v>
          </cell>
          <cell r="N1378">
            <v>0</v>
          </cell>
          <cell r="O1378">
            <v>0</v>
          </cell>
          <cell r="P1378" t="str">
            <v/>
          </cell>
          <cell r="Q1378" t="str">
            <v>97301</v>
          </cell>
          <cell r="R1378" t="str">
            <v/>
          </cell>
          <cell r="S1378" t="str">
            <v/>
          </cell>
          <cell r="T1378" t="str">
            <v/>
          </cell>
          <cell r="U1378" t="str">
            <v>7920</v>
          </cell>
          <cell r="V1378" t="str">
            <v>ZGFT</v>
          </cell>
          <cell r="W1378">
            <v>45748</v>
          </cell>
          <cell r="X1378">
            <v>0.11</v>
          </cell>
          <cell r="Y1378">
            <v>69.020477100000008</v>
          </cell>
        </row>
        <row r="1379">
          <cell r="A1379" t="str">
            <v>97301-000370A000</v>
          </cell>
          <cell r="B1379" t="str">
            <v>FG,VB1105_SAS,ADC-V730, Packing ASSY_</v>
          </cell>
          <cell r="C1379" t="str">
            <v>429B</v>
          </cell>
          <cell r="D1379" t="str">
            <v>SE1</v>
          </cell>
          <cell r="E1379" t="str">
            <v/>
          </cell>
          <cell r="F1379" t="str">
            <v>ZGFT</v>
          </cell>
          <cell r="G1379" t="str">
            <v>OCS  97301</v>
          </cell>
          <cell r="H1379">
            <v>0</v>
          </cell>
          <cell r="I1379">
            <v>1000</v>
          </cell>
          <cell r="J1379">
            <v>64026.54</v>
          </cell>
          <cell r="K1379">
            <v>66534.649999999994</v>
          </cell>
          <cell r="L1379">
            <v>65816.41</v>
          </cell>
          <cell r="M1379">
            <v>0</v>
          </cell>
          <cell r="N1379">
            <v>32315.86</v>
          </cell>
          <cell r="O1379">
            <v>491</v>
          </cell>
          <cell r="P1379" t="str">
            <v/>
          </cell>
          <cell r="Q1379" t="str">
            <v>97301</v>
          </cell>
          <cell r="R1379" t="str">
            <v/>
          </cell>
          <cell r="S1379" t="str">
            <v/>
          </cell>
          <cell r="T1379" t="str">
            <v/>
          </cell>
          <cell r="U1379" t="str">
            <v>7920</v>
          </cell>
          <cell r="V1379" t="str">
            <v>ZGFT</v>
          </cell>
          <cell r="W1379">
            <v>45748</v>
          </cell>
          <cell r="X1379">
            <v>0.11</v>
          </cell>
          <cell r="Y1379">
            <v>73.056215100000017</v>
          </cell>
        </row>
        <row r="1380">
          <cell r="A1380" t="str">
            <v>97301-000380A000</v>
          </cell>
          <cell r="B1380" t="str">
            <v>FG,VB1105_SAS,ADC-V730, Packing ASSY_</v>
          </cell>
          <cell r="C1380" t="str">
            <v>429A</v>
          </cell>
          <cell r="D1380" t="str">
            <v>SE1</v>
          </cell>
          <cell r="E1380" t="str">
            <v/>
          </cell>
          <cell r="F1380" t="str">
            <v>ZGFT</v>
          </cell>
          <cell r="G1380" t="str">
            <v>OCS  97301</v>
          </cell>
          <cell r="H1380">
            <v>0</v>
          </cell>
          <cell r="I1380">
            <v>1000</v>
          </cell>
          <cell r="J1380">
            <v>0</v>
          </cell>
          <cell r="K1380">
            <v>63664.04</v>
          </cell>
          <cell r="L1380">
            <v>62746.32</v>
          </cell>
          <cell r="M1380">
            <v>0</v>
          </cell>
          <cell r="N1380">
            <v>0</v>
          </cell>
          <cell r="O1380">
            <v>0</v>
          </cell>
          <cell r="P1380" t="str">
            <v/>
          </cell>
          <cell r="Q1380" t="str">
            <v>97301</v>
          </cell>
          <cell r="R1380" t="str">
            <v/>
          </cell>
          <cell r="S1380" t="str">
            <v/>
          </cell>
          <cell r="T1380" t="str">
            <v/>
          </cell>
          <cell r="U1380" t="str">
            <v>7920</v>
          </cell>
          <cell r="V1380" t="str">
            <v>ZGFT</v>
          </cell>
          <cell r="W1380">
            <v>45748</v>
          </cell>
          <cell r="X1380">
            <v>0.11</v>
          </cell>
          <cell r="Y1380">
            <v>69.648415200000002</v>
          </cell>
        </row>
        <row r="1381">
          <cell r="A1381" t="str">
            <v>97301-000380A000</v>
          </cell>
          <cell r="B1381" t="str">
            <v>FG,VB1105_SAS,ADC-V730, Packing ASSY_</v>
          </cell>
          <cell r="C1381" t="str">
            <v>429B</v>
          </cell>
          <cell r="D1381" t="str">
            <v>SE1</v>
          </cell>
          <cell r="E1381" t="str">
            <v/>
          </cell>
          <cell r="F1381" t="str">
            <v>ZGFT</v>
          </cell>
          <cell r="G1381" t="str">
            <v>OCS  97301</v>
          </cell>
          <cell r="H1381">
            <v>0</v>
          </cell>
          <cell r="I1381">
            <v>1000</v>
          </cell>
          <cell r="J1381">
            <v>68908</v>
          </cell>
          <cell r="K1381">
            <v>68908.009999999995</v>
          </cell>
          <cell r="L1381">
            <v>64917.85</v>
          </cell>
          <cell r="M1381">
            <v>0</v>
          </cell>
          <cell r="N1381">
            <v>0</v>
          </cell>
          <cell r="O1381">
            <v>0</v>
          </cell>
          <cell r="P1381" t="str">
            <v/>
          </cell>
          <cell r="Q1381" t="str">
            <v>97301</v>
          </cell>
          <cell r="R1381" t="str">
            <v/>
          </cell>
          <cell r="S1381" t="str">
            <v/>
          </cell>
          <cell r="T1381" t="str">
            <v/>
          </cell>
          <cell r="U1381" t="str">
            <v>7920</v>
          </cell>
          <cell r="V1381" t="str">
            <v>ZGFT</v>
          </cell>
          <cell r="W1381">
            <v>45748</v>
          </cell>
          <cell r="X1381">
            <v>0.11</v>
          </cell>
          <cell r="Y1381">
            <v>72.058813500000014</v>
          </cell>
        </row>
        <row r="1382">
          <cell r="A1382" t="str">
            <v>97302-000050A000</v>
          </cell>
          <cell r="B1382" t="str">
            <v>FG,VD5001_SAS,CD42 Indoor Dome Camera</v>
          </cell>
          <cell r="C1382" t="str">
            <v>429A</v>
          </cell>
          <cell r="D1382" t="str">
            <v>SE1</v>
          </cell>
          <cell r="E1382" t="str">
            <v/>
          </cell>
          <cell r="F1382" t="str">
            <v>ZGFT</v>
          </cell>
          <cell r="G1382" t="str">
            <v>OCS  97302</v>
          </cell>
          <cell r="H1382">
            <v>0</v>
          </cell>
          <cell r="I1382">
            <v>1000</v>
          </cell>
          <cell r="J1382">
            <v>115692.86</v>
          </cell>
          <cell r="K1382">
            <v>116052.94</v>
          </cell>
          <cell r="L1382">
            <v>114526.44</v>
          </cell>
          <cell r="M1382">
            <v>0</v>
          </cell>
          <cell r="N1382">
            <v>0</v>
          </cell>
          <cell r="O1382">
            <v>0</v>
          </cell>
          <cell r="P1382" t="str">
            <v/>
          </cell>
          <cell r="Q1382" t="str">
            <v>97302</v>
          </cell>
          <cell r="R1382" t="str">
            <v/>
          </cell>
          <cell r="S1382" t="str">
            <v/>
          </cell>
          <cell r="T1382" t="str">
            <v/>
          </cell>
          <cell r="U1382" t="str">
            <v>7920</v>
          </cell>
          <cell r="V1382" t="str">
            <v>ZGFT</v>
          </cell>
          <cell r="W1382">
            <v>45748</v>
          </cell>
          <cell r="X1382">
            <v>0.11</v>
          </cell>
          <cell r="Y1382">
            <v>127.12434840000002</v>
          </cell>
        </row>
        <row r="1383">
          <cell r="A1383" t="str">
            <v>97302-000050A000</v>
          </cell>
          <cell r="B1383" t="str">
            <v>FG,VD5001_SAS,CD42 Indoor Dome Camera</v>
          </cell>
          <cell r="C1383" t="str">
            <v>429B</v>
          </cell>
          <cell r="D1383" t="str">
            <v>SE1</v>
          </cell>
          <cell r="E1383" t="str">
            <v/>
          </cell>
          <cell r="F1383" t="str">
            <v>ZGFT</v>
          </cell>
          <cell r="G1383" t="str">
            <v>OCS  97302</v>
          </cell>
          <cell r="H1383">
            <v>0</v>
          </cell>
          <cell r="I1383">
            <v>1000</v>
          </cell>
          <cell r="J1383">
            <v>122181.88</v>
          </cell>
          <cell r="K1383">
            <v>117207.82</v>
          </cell>
          <cell r="L1383">
            <v>116884.03</v>
          </cell>
          <cell r="M1383">
            <v>0</v>
          </cell>
          <cell r="N1383">
            <v>0</v>
          </cell>
          <cell r="O1383">
            <v>0</v>
          </cell>
          <cell r="P1383" t="str">
            <v/>
          </cell>
          <cell r="Q1383" t="str">
            <v>97302</v>
          </cell>
          <cell r="R1383" t="str">
            <v/>
          </cell>
          <cell r="S1383" t="str">
            <v/>
          </cell>
          <cell r="T1383" t="str">
            <v/>
          </cell>
          <cell r="U1383" t="str">
            <v>7920</v>
          </cell>
          <cell r="V1383" t="str">
            <v>ZGFT</v>
          </cell>
          <cell r="W1383">
            <v>45748</v>
          </cell>
          <cell r="X1383">
            <v>0.11</v>
          </cell>
          <cell r="Y1383">
            <v>129.74127330000002</v>
          </cell>
        </row>
        <row r="1384">
          <cell r="A1384" t="str">
            <v>97302-000060A000</v>
          </cell>
          <cell r="B1384" t="str">
            <v>FG,VD5001_SAS,CD42E Outdoor Dome</v>
          </cell>
          <cell r="C1384" t="str">
            <v>429A</v>
          </cell>
          <cell r="D1384" t="str">
            <v>SE1</v>
          </cell>
          <cell r="E1384" t="str">
            <v/>
          </cell>
          <cell r="F1384" t="str">
            <v>ZGFT</v>
          </cell>
          <cell r="G1384" t="str">
            <v>OCS  97302</v>
          </cell>
          <cell r="H1384">
            <v>0</v>
          </cell>
          <cell r="I1384">
            <v>1000</v>
          </cell>
          <cell r="J1384">
            <v>144031.29</v>
          </cell>
          <cell r="K1384">
            <v>130185.14</v>
          </cell>
          <cell r="L1384">
            <v>128604.65</v>
          </cell>
          <cell r="M1384">
            <v>0</v>
          </cell>
          <cell r="N1384">
            <v>3986.74</v>
          </cell>
          <cell r="O1384">
            <v>31</v>
          </cell>
          <cell r="P1384" t="str">
            <v/>
          </cell>
          <cell r="Q1384" t="str">
            <v>97302</v>
          </cell>
          <cell r="R1384" t="str">
            <v/>
          </cell>
          <cell r="S1384" t="str">
            <v/>
          </cell>
          <cell r="T1384" t="str">
            <v/>
          </cell>
          <cell r="U1384" t="str">
            <v>7920</v>
          </cell>
          <cell r="V1384" t="str">
            <v>ZGFT</v>
          </cell>
          <cell r="W1384">
            <v>45748</v>
          </cell>
          <cell r="X1384">
            <v>0.11</v>
          </cell>
          <cell r="Y1384">
            <v>142.75116149999999</v>
          </cell>
        </row>
        <row r="1385">
          <cell r="A1385" t="str">
            <v>97302-000060A000</v>
          </cell>
          <cell r="B1385" t="str">
            <v>FG,VD5001_SAS,CD42E Outdoor Dome</v>
          </cell>
          <cell r="C1385" t="str">
            <v>429B</v>
          </cell>
          <cell r="D1385" t="str">
            <v>SE1</v>
          </cell>
          <cell r="E1385" t="str">
            <v/>
          </cell>
          <cell r="F1385" t="str">
            <v>ZGFT</v>
          </cell>
          <cell r="G1385" t="str">
            <v>OCS  97302</v>
          </cell>
          <cell r="H1385">
            <v>0</v>
          </cell>
          <cell r="I1385">
            <v>1000</v>
          </cell>
          <cell r="J1385">
            <v>133121.39000000001</v>
          </cell>
          <cell r="K1385">
            <v>129771.46</v>
          </cell>
          <cell r="L1385">
            <v>130237.91</v>
          </cell>
          <cell r="M1385">
            <v>0</v>
          </cell>
          <cell r="N1385">
            <v>0</v>
          </cell>
          <cell r="O1385">
            <v>0</v>
          </cell>
          <cell r="P1385" t="str">
            <v/>
          </cell>
          <cell r="Q1385" t="str">
            <v>97302</v>
          </cell>
          <cell r="R1385" t="str">
            <v/>
          </cell>
          <cell r="S1385" t="str">
            <v/>
          </cell>
          <cell r="T1385" t="str">
            <v/>
          </cell>
          <cell r="U1385" t="str">
            <v>7920</v>
          </cell>
          <cell r="V1385" t="str">
            <v>ZGFT</v>
          </cell>
          <cell r="W1385">
            <v>45748</v>
          </cell>
          <cell r="X1385">
            <v>0.11</v>
          </cell>
          <cell r="Y1385">
            <v>144.56408010000001</v>
          </cell>
        </row>
        <row r="1386">
          <cell r="A1386" t="str">
            <v>97302-000120A000</v>
          </cell>
          <cell r="B1386" t="str">
            <v>FG,VD5001_SAS,CD32 Indoor Dome Camera</v>
          </cell>
          <cell r="C1386" t="str">
            <v>429A</v>
          </cell>
          <cell r="D1386" t="str">
            <v>SE1</v>
          </cell>
          <cell r="E1386" t="str">
            <v/>
          </cell>
          <cell r="F1386" t="str">
            <v>ZGFT</v>
          </cell>
          <cell r="G1386" t="str">
            <v>OCS  97302</v>
          </cell>
          <cell r="H1386">
            <v>0</v>
          </cell>
          <cell r="I1386">
            <v>1000</v>
          </cell>
          <cell r="J1386">
            <v>0</v>
          </cell>
          <cell r="K1386">
            <v>103886.23</v>
          </cell>
          <cell r="L1386">
            <v>101760.32000000001</v>
          </cell>
          <cell r="M1386">
            <v>0</v>
          </cell>
          <cell r="N1386">
            <v>0</v>
          </cell>
          <cell r="O1386">
            <v>0</v>
          </cell>
          <cell r="P1386" t="str">
            <v/>
          </cell>
          <cell r="Q1386" t="str">
            <v>97302</v>
          </cell>
          <cell r="R1386" t="str">
            <v/>
          </cell>
          <cell r="S1386" t="str">
            <v/>
          </cell>
          <cell r="T1386" t="str">
            <v/>
          </cell>
          <cell r="U1386" t="str">
            <v>7920</v>
          </cell>
          <cell r="V1386" t="str">
            <v>ZGFT</v>
          </cell>
          <cell r="W1386">
            <v>45748</v>
          </cell>
          <cell r="X1386">
            <v>0.11</v>
          </cell>
          <cell r="Y1386">
            <v>112.95395520000002</v>
          </cell>
        </row>
        <row r="1387">
          <cell r="A1387" t="str">
            <v>97302-000130A000</v>
          </cell>
          <cell r="B1387" t="str">
            <v>FG,VD5001_SAS,CD42 Indoor Dome Camera</v>
          </cell>
          <cell r="C1387" t="str">
            <v>429A</v>
          </cell>
          <cell r="D1387" t="str">
            <v>SE1</v>
          </cell>
          <cell r="E1387" t="str">
            <v/>
          </cell>
          <cell r="F1387" t="str">
            <v>ZGFT</v>
          </cell>
          <cell r="G1387" t="str">
            <v>OCS  97302</v>
          </cell>
          <cell r="H1387">
            <v>0</v>
          </cell>
          <cell r="I1387">
            <v>1000</v>
          </cell>
          <cell r="J1387">
            <v>176455</v>
          </cell>
          <cell r="K1387">
            <v>168921.24</v>
          </cell>
          <cell r="L1387">
            <v>168076.44</v>
          </cell>
          <cell r="M1387">
            <v>0</v>
          </cell>
          <cell r="N1387">
            <v>0</v>
          </cell>
          <cell r="O1387">
            <v>0</v>
          </cell>
          <cell r="P1387" t="str">
            <v/>
          </cell>
          <cell r="Q1387" t="str">
            <v>97302</v>
          </cell>
          <cell r="R1387" t="str">
            <v/>
          </cell>
          <cell r="S1387" t="str">
            <v/>
          </cell>
          <cell r="T1387" t="str">
            <v/>
          </cell>
          <cell r="U1387" t="str">
            <v>7920</v>
          </cell>
          <cell r="V1387" t="str">
            <v>ZGFT</v>
          </cell>
          <cell r="W1387">
            <v>45748</v>
          </cell>
          <cell r="X1387">
            <v>0.11</v>
          </cell>
          <cell r="Y1387">
            <v>186.56484840000002</v>
          </cell>
        </row>
        <row r="1388">
          <cell r="A1388" t="str">
            <v>97302-000130A000</v>
          </cell>
          <cell r="B1388" t="str">
            <v>FG,VD5001_SAS,CD42 Indoor Dome Camera</v>
          </cell>
          <cell r="C1388" t="str">
            <v>429B</v>
          </cell>
          <cell r="D1388" t="str">
            <v>SE1</v>
          </cell>
          <cell r="E1388" t="str">
            <v/>
          </cell>
          <cell r="F1388" t="str">
            <v>ZGFT</v>
          </cell>
          <cell r="G1388" t="str">
            <v>OCS  97302</v>
          </cell>
          <cell r="H1388">
            <v>0</v>
          </cell>
          <cell r="I1388">
            <v>1000</v>
          </cell>
          <cell r="J1388">
            <v>175961.25</v>
          </cell>
          <cell r="K1388">
            <v>170253.89</v>
          </cell>
          <cell r="L1388">
            <v>169668.48000000001</v>
          </cell>
          <cell r="M1388">
            <v>0</v>
          </cell>
          <cell r="N1388">
            <v>0</v>
          </cell>
          <cell r="O1388">
            <v>0</v>
          </cell>
          <cell r="P1388" t="str">
            <v/>
          </cell>
          <cell r="Q1388" t="str">
            <v>97302</v>
          </cell>
          <cell r="R1388" t="str">
            <v/>
          </cell>
          <cell r="S1388" t="str">
            <v/>
          </cell>
          <cell r="T1388" t="str">
            <v/>
          </cell>
          <cell r="U1388" t="str">
            <v>7920</v>
          </cell>
          <cell r="V1388" t="str">
            <v>ZGFT</v>
          </cell>
          <cell r="W1388">
            <v>45748</v>
          </cell>
          <cell r="X1388">
            <v>0.11</v>
          </cell>
          <cell r="Y1388">
            <v>188.33201280000003</v>
          </cell>
        </row>
        <row r="1389">
          <cell r="A1389" t="str">
            <v>97302-000140A000</v>
          </cell>
          <cell r="B1389" t="str">
            <v>FG,VD5001_SAS,CD42 Indoor Dome Camera</v>
          </cell>
          <cell r="C1389" t="str">
            <v>429A</v>
          </cell>
          <cell r="D1389" t="str">
            <v>SE1</v>
          </cell>
          <cell r="E1389" t="str">
            <v/>
          </cell>
          <cell r="F1389" t="str">
            <v>ZGFT</v>
          </cell>
          <cell r="G1389" t="str">
            <v>OCS  97302</v>
          </cell>
          <cell r="H1389">
            <v>0</v>
          </cell>
          <cell r="I1389">
            <v>1000</v>
          </cell>
          <cell r="J1389">
            <v>0</v>
          </cell>
          <cell r="K1389">
            <v>142566.74</v>
          </cell>
          <cell r="L1389">
            <v>140446.82</v>
          </cell>
          <cell r="M1389">
            <v>0</v>
          </cell>
          <cell r="N1389">
            <v>0</v>
          </cell>
          <cell r="O1389">
            <v>0</v>
          </cell>
          <cell r="P1389" t="str">
            <v/>
          </cell>
          <cell r="Q1389" t="str">
            <v>97302</v>
          </cell>
          <cell r="R1389" t="str">
            <v/>
          </cell>
          <cell r="S1389" t="str">
            <v/>
          </cell>
          <cell r="T1389" t="str">
            <v/>
          </cell>
          <cell r="U1389" t="str">
            <v>7920</v>
          </cell>
          <cell r="V1389" t="str">
            <v>ZGFT</v>
          </cell>
          <cell r="W1389">
            <v>45748</v>
          </cell>
          <cell r="X1389">
            <v>0.11</v>
          </cell>
          <cell r="Y1389">
            <v>155.89597020000002</v>
          </cell>
        </row>
        <row r="1390">
          <cell r="A1390" t="str">
            <v>97302-000140A000</v>
          </cell>
          <cell r="B1390" t="str">
            <v>FG,VD5001_SAS,CD42 Indoor Dome Camera</v>
          </cell>
          <cell r="C1390" t="str">
            <v>429B</v>
          </cell>
          <cell r="D1390" t="str">
            <v>SE1</v>
          </cell>
          <cell r="E1390" t="str">
            <v/>
          </cell>
          <cell r="F1390" t="str">
            <v>ZGFT</v>
          </cell>
          <cell r="G1390" t="str">
            <v>OCS  97302</v>
          </cell>
          <cell r="H1390">
            <v>0</v>
          </cell>
          <cell r="I1390">
            <v>1000</v>
          </cell>
          <cell r="J1390">
            <v>0</v>
          </cell>
          <cell r="K1390">
            <v>143899.39000000001</v>
          </cell>
          <cell r="L1390">
            <v>142169.03</v>
          </cell>
          <cell r="M1390">
            <v>0</v>
          </cell>
          <cell r="N1390">
            <v>0</v>
          </cell>
          <cell r="O1390">
            <v>0</v>
          </cell>
          <cell r="P1390" t="str">
            <v/>
          </cell>
          <cell r="Q1390" t="str">
            <v>97302</v>
          </cell>
          <cell r="R1390" t="str">
            <v/>
          </cell>
          <cell r="S1390" t="str">
            <v/>
          </cell>
          <cell r="T1390" t="str">
            <v/>
          </cell>
          <cell r="U1390" t="str">
            <v>7920</v>
          </cell>
          <cell r="V1390" t="str">
            <v>ZGFT</v>
          </cell>
          <cell r="W1390">
            <v>45748</v>
          </cell>
          <cell r="X1390">
            <v>0.11</v>
          </cell>
          <cell r="Y1390">
            <v>157.80762330000002</v>
          </cell>
        </row>
        <row r="1391">
          <cell r="A1391" t="str">
            <v>97302-000170A000</v>
          </cell>
          <cell r="B1391" t="str">
            <v>FG,VD5001_SAS,CD42E Outdoor Dome</v>
          </cell>
          <cell r="C1391" t="str">
            <v>429A</v>
          </cell>
          <cell r="D1391" t="str">
            <v>SE1</v>
          </cell>
          <cell r="E1391" t="str">
            <v/>
          </cell>
          <cell r="F1391" t="str">
            <v>ZGFT</v>
          </cell>
          <cell r="G1391" t="str">
            <v>OCS  97302</v>
          </cell>
          <cell r="H1391">
            <v>0</v>
          </cell>
          <cell r="I1391">
            <v>1000</v>
          </cell>
          <cell r="J1391">
            <v>156510.34</v>
          </cell>
          <cell r="K1391">
            <v>155633.21</v>
          </cell>
          <cell r="L1391">
            <v>154804.65</v>
          </cell>
          <cell r="M1391">
            <v>0</v>
          </cell>
          <cell r="N1391">
            <v>0</v>
          </cell>
          <cell r="O1391">
            <v>0</v>
          </cell>
          <cell r="P1391" t="str">
            <v/>
          </cell>
          <cell r="Q1391" t="str">
            <v>97302</v>
          </cell>
          <cell r="R1391" t="str">
            <v/>
          </cell>
          <cell r="S1391" t="str">
            <v/>
          </cell>
          <cell r="T1391" t="str">
            <v/>
          </cell>
          <cell r="U1391" t="str">
            <v>7920</v>
          </cell>
          <cell r="V1391" t="str">
            <v>ZGFT</v>
          </cell>
          <cell r="W1391">
            <v>45748</v>
          </cell>
          <cell r="X1391">
            <v>0.11</v>
          </cell>
          <cell r="Y1391">
            <v>171.83316149999999</v>
          </cell>
        </row>
        <row r="1392">
          <cell r="A1392" t="str">
            <v>97302-000170A000</v>
          </cell>
          <cell r="B1392" t="str">
            <v>FG,VD5001_SAS,CD42E Outdoor Dome</v>
          </cell>
          <cell r="C1392" t="str">
            <v>429B</v>
          </cell>
          <cell r="D1392" t="str">
            <v>SE1</v>
          </cell>
          <cell r="E1392" t="str">
            <v/>
          </cell>
          <cell r="F1392" t="str">
            <v>ZGFT</v>
          </cell>
          <cell r="G1392" t="str">
            <v>OCS  97302</v>
          </cell>
          <cell r="H1392">
            <v>0</v>
          </cell>
          <cell r="I1392">
            <v>1000</v>
          </cell>
          <cell r="J1392">
            <v>163451.67000000001</v>
          </cell>
          <cell r="K1392">
            <v>157226.29</v>
          </cell>
          <cell r="L1392">
            <v>155003.28</v>
          </cell>
          <cell r="M1392">
            <v>0</v>
          </cell>
          <cell r="N1392">
            <v>0</v>
          </cell>
          <cell r="O1392">
            <v>0</v>
          </cell>
          <cell r="P1392" t="str">
            <v/>
          </cell>
          <cell r="Q1392" t="str">
            <v>97302</v>
          </cell>
          <cell r="R1392" t="str">
            <v/>
          </cell>
          <cell r="S1392" t="str">
            <v/>
          </cell>
          <cell r="T1392" t="str">
            <v/>
          </cell>
          <cell r="U1392" t="str">
            <v>7920</v>
          </cell>
          <cell r="V1392" t="str">
            <v>ZGFT</v>
          </cell>
          <cell r="W1392">
            <v>45748</v>
          </cell>
          <cell r="X1392">
            <v>0.11</v>
          </cell>
          <cell r="Y1392">
            <v>172.05364080000001</v>
          </cell>
        </row>
        <row r="1393">
          <cell r="A1393" t="str">
            <v>97302-000190A000</v>
          </cell>
          <cell r="B1393" t="str">
            <v>FG,VD5001_SAS,CD42E Outdoor Dome</v>
          </cell>
          <cell r="C1393" t="str">
            <v>429A</v>
          </cell>
          <cell r="D1393" t="str">
            <v>SE1</v>
          </cell>
          <cell r="E1393" t="str">
            <v/>
          </cell>
          <cell r="F1393" t="str">
            <v>ZGFT</v>
          </cell>
          <cell r="G1393" t="str">
            <v>OCS  97302</v>
          </cell>
          <cell r="H1393">
            <v>0</v>
          </cell>
          <cell r="I1393">
            <v>1000</v>
          </cell>
          <cell r="J1393">
            <v>185318.33</v>
          </cell>
          <cell r="K1393">
            <v>181800.3</v>
          </cell>
          <cell r="L1393">
            <v>182154.65</v>
          </cell>
          <cell r="M1393">
            <v>0</v>
          </cell>
          <cell r="N1393">
            <v>1092.93</v>
          </cell>
          <cell r="O1393">
            <v>6</v>
          </cell>
          <cell r="P1393" t="str">
            <v/>
          </cell>
          <cell r="Q1393" t="str">
            <v>97302</v>
          </cell>
          <cell r="R1393" t="str">
            <v/>
          </cell>
          <cell r="S1393" t="str">
            <v/>
          </cell>
          <cell r="T1393" t="str">
            <v/>
          </cell>
          <cell r="U1393" t="str">
            <v>7920</v>
          </cell>
          <cell r="V1393" t="str">
            <v>ZGFT</v>
          </cell>
          <cell r="W1393">
            <v>45748</v>
          </cell>
          <cell r="X1393">
            <v>0.11</v>
          </cell>
          <cell r="Y1393">
            <v>202.19166150000001</v>
          </cell>
        </row>
        <row r="1394">
          <cell r="A1394" t="str">
            <v>97302-000190A000</v>
          </cell>
          <cell r="B1394" t="str">
            <v>FG,VD5001_SAS,CD42E Outdoor Dome</v>
          </cell>
          <cell r="C1394" t="str">
            <v>429B</v>
          </cell>
          <cell r="D1394" t="str">
            <v>SE1</v>
          </cell>
          <cell r="E1394" t="str">
            <v/>
          </cell>
          <cell r="F1394" t="str">
            <v>ZGFT</v>
          </cell>
          <cell r="G1394" t="str">
            <v>OCS  97302</v>
          </cell>
          <cell r="H1394">
            <v>0</v>
          </cell>
          <cell r="I1394">
            <v>1000</v>
          </cell>
          <cell r="J1394">
            <v>187901.04</v>
          </cell>
          <cell r="K1394">
            <v>184432.2</v>
          </cell>
          <cell r="L1394">
            <v>182474.66</v>
          </cell>
          <cell r="M1394">
            <v>0</v>
          </cell>
          <cell r="N1394">
            <v>0</v>
          </cell>
          <cell r="O1394">
            <v>0</v>
          </cell>
          <cell r="P1394" t="str">
            <v/>
          </cell>
          <cell r="Q1394" t="str">
            <v>97302</v>
          </cell>
          <cell r="R1394" t="str">
            <v/>
          </cell>
          <cell r="S1394" t="str">
            <v/>
          </cell>
          <cell r="T1394" t="str">
            <v/>
          </cell>
          <cell r="U1394" t="str">
            <v>7920</v>
          </cell>
          <cell r="V1394" t="str">
            <v>ZGFT</v>
          </cell>
          <cell r="W1394">
            <v>45748</v>
          </cell>
          <cell r="X1394">
            <v>0.11</v>
          </cell>
          <cell r="Y1394">
            <v>202.54687260000003</v>
          </cell>
        </row>
        <row r="1395">
          <cell r="A1395" t="str">
            <v>97302-000210A000</v>
          </cell>
          <cell r="B1395" t="str">
            <v>FG,VD5001_SAS,CD42E Outdoor Dome</v>
          </cell>
          <cell r="C1395" t="str">
            <v>429A</v>
          </cell>
          <cell r="D1395" t="str">
            <v>SE1</v>
          </cell>
          <cell r="E1395" t="str">
            <v/>
          </cell>
          <cell r="F1395" t="str">
            <v>ZGFT</v>
          </cell>
          <cell r="G1395" t="str">
            <v>OCS  97302</v>
          </cell>
          <cell r="H1395">
            <v>0</v>
          </cell>
          <cell r="I1395">
            <v>1000</v>
          </cell>
          <cell r="J1395">
            <v>384652</v>
          </cell>
          <cell r="K1395">
            <v>378500.3</v>
          </cell>
          <cell r="L1395">
            <v>377704.65</v>
          </cell>
          <cell r="M1395">
            <v>0</v>
          </cell>
          <cell r="N1395">
            <v>1888.52</v>
          </cell>
          <cell r="O1395">
            <v>5</v>
          </cell>
          <cell r="P1395" t="str">
            <v/>
          </cell>
          <cell r="Q1395" t="str">
            <v>97302</v>
          </cell>
          <cell r="R1395" t="str">
            <v/>
          </cell>
          <cell r="S1395" t="str">
            <v/>
          </cell>
          <cell r="T1395" t="str">
            <v/>
          </cell>
          <cell r="U1395" t="str">
            <v>7920</v>
          </cell>
          <cell r="V1395" t="str">
            <v>ZGFT</v>
          </cell>
          <cell r="W1395">
            <v>45748</v>
          </cell>
          <cell r="X1395">
            <v>0.11</v>
          </cell>
          <cell r="Y1395">
            <v>419.25216150000006</v>
          </cell>
        </row>
        <row r="1396">
          <cell r="A1396" t="str">
            <v>97302-000210A000</v>
          </cell>
          <cell r="B1396" t="str">
            <v>FG,VD5001_SAS,CD42E Outdoor Dome</v>
          </cell>
          <cell r="C1396" t="str">
            <v>429B</v>
          </cell>
          <cell r="D1396" t="str">
            <v>SE1</v>
          </cell>
          <cell r="E1396" t="str">
            <v/>
          </cell>
          <cell r="F1396" t="str">
            <v>ZGFT</v>
          </cell>
          <cell r="G1396" t="str">
            <v>OCS  97302</v>
          </cell>
          <cell r="H1396">
            <v>0</v>
          </cell>
          <cell r="I1396">
            <v>1000</v>
          </cell>
          <cell r="J1396">
            <v>381154.23</v>
          </cell>
          <cell r="K1396">
            <v>377682.2</v>
          </cell>
          <cell r="L1396">
            <v>378024.66</v>
          </cell>
          <cell r="M1396">
            <v>0</v>
          </cell>
          <cell r="N1396">
            <v>0</v>
          </cell>
          <cell r="O1396">
            <v>0</v>
          </cell>
          <cell r="P1396" t="str">
            <v/>
          </cell>
          <cell r="Q1396" t="str">
            <v>97302</v>
          </cell>
          <cell r="R1396" t="str">
            <v/>
          </cell>
          <cell r="S1396" t="str">
            <v/>
          </cell>
          <cell r="T1396" t="str">
            <v/>
          </cell>
          <cell r="U1396" t="str">
            <v>7920</v>
          </cell>
          <cell r="V1396" t="str">
            <v>ZGFT</v>
          </cell>
          <cell r="W1396">
            <v>45748</v>
          </cell>
          <cell r="X1396">
            <v>0.11</v>
          </cell>
          <cell r="Y1396">
            <v>419.60737260000002</v>
          </cell>
        </row>
        <row r="1397">
          <cell r="A1397" t="str">
            <v>97302-000220A000</v>
          </cell>
          <cell r="B1397" t="str">
            <v>FG,VD5001_SAS,CD32 Indoor Dome Camera</v>
          </cell>
          <cell r="C1397" t="str">
            <v>429A</v>
          </cell>
          <cell r="D1397" t="str">
            <v>SE1</v>
          </cell>
          <cell r="E1397" t="str">
            <v/>
          </cell>
          <cell r="F1397" t="str">
            <v>ZGFT</v>
          </cell>
          <cell r="G1397" t="str">
            <v>OCS  97302</v>
          </cell>
          <cell r="H1397">
            <v>0</v>
          </cell>
          <cell r="I1397">
            <v>1000</v>
          </cell>
          <cell r="J1397">
            <v>118282.38</v>
          </cell>
          <cell r="K1397">
            <v>116392.01</v>
          </cell>
          <cell r="L1397">
            <v>115628.14</v>
          </cell>
          <cell r="M1397">
            <v>0</v>
          </cell>
          <cell r="N1397">
            <v>0</v>
          </cell>
          <cell r="O1397">
            <v>0</v>
          </cell>
          <cell r="P1397" t="str">
            <v/>
          </cell>
          <cell r="Q1397" t="str">
            <v>97302</v>
          </cell>
          <cell r="R1397" t="str">
            <v/>
          </cell>
          <cell r="S1397" t="str">
            <v/>
          </cell>
          <cell r="T1397" t="str">
            <v/>
          </cell>
          <cell r="U1397" t="str">
            <v>7920</v>
          </cell>
          <cell r="V1397" t="str">
            <v>ZGFT</v>
          </cell>
          <cell r="W1397">
            <v>45748</v>
          </cell>
          <cell r="X1397">
            <v>0.11</v>
          </cell>
          <cell r="Y1397">
            <v>128.34723540000002</v>
          </cell>
        </row>
        <row r="1398">
          <cell r="A1398" t="str">
            <v>97302-000240A000</v>
          </cell>
          <cell r="B1398" t="str">
            <v>FG,VD5001_SAS,CD32 Indoor Dome Camera</v>
          </cell>
          <cell r="C1398" t="str">
            <v>429A</v>
          </cell>
          <cell r="D1398" t="str">
            <v>SE1</v>
          </cell>
          <cell r="E1398" t="str">
            <v/>
          </cell>
          <cell r="F1398" t="str">
            <v>ZGFT</v>
          </cell>
          <cell r="G1398" t="str">
            <v>OCS  97302</v>
          </cell>
          <cell r="H1398">
            <v>0</v>
          </cell>
          <cell r="I1398">
            <v>1000</v>
          </cell>
          <cell r="J1398">
            <v>143095.06</v>
          </cell>
          <cell r="K1398">
            <v>142076.22</v>
          </cell>
          <cell r="L1398">
            <v>140727.46</v>
          </cell>
          <cell r="M1398">
            <v>0</v>
          </cell>
          <cell r="N1398">
            <v>0</v>
          </cell>
          <cell r="O1398">
            <v>0</v>
          </cell>
          <cell r="P1398" t="str">
            <v/>
          </cell>
          <cell r="Q1398" t="str">
            <v>97302</v>
          </cell>
          <cell r="R1398" t="str">
            <v/>
          </cell>
          <cell r="S1398" t="str">
            <v/>
          </cell>
          <cell r="T1398" t="str">
            <v/>
          </cell>
          <cell r="U1398" t="str">
            <v>7920</v>
          </cell>
          <cell r="V1398" t="str">
            <v>ZGFT</v>
          </cell>
          <cell r="W1398">
            <v>45748</v>
          </cell>
          <cell r="X1398">
            <v>0.11</v>
          </cell>
          <cell r="Y1398">
            <v>156.2074806</v>
          </cell>
        </row>
        <row r="1399">
          <cell r="A1399" t="str">
            <v>97302-000250A000</v>
          </cell>
          <cell r="B1399" t="str">
            <v>FG,VD5001_SAS,CD32 Indoor Dome Camera</v>
          </cell>
          <cell r="C1399" t="str">
            <v>429A</v>
          </cell>
          <cell r="D1399" t="str">
            <v>SE1</v>
          </cell>
          <cell r="E1399" t="str">
            <v/>
          </cell>
          <cell r="F1399" t="str">
            <v>ZGFT</v>
          </cell>
          <cell r="G1399" t="str">
            <v>OCS  97302</v>
          </cell>
          <cell r="H1399">
            <v>0</v>
          </cell>
          <cell r="I1399">
            <v>1000</v>
          </cell>
          <cell r="J1399">
            <v>170445.06</v>
          </cell>
          <cell r="K1399">
            <v>168276.22</v>
          </cell>
          <cell r="L1399">
            <v>166927.46</v>
          </cell>
          <cell r="M1399">
            <v>0</v>
          </cell>
          <cell r="N1399">
            <v>0</v>
          </cell>
          <cell r="O1399">
            <v>0</v>
          </cell>
          <cell r="P1399" t="str">
            <v/>
          </cell>
          <cell r="Q1399" t="str">
            <v>97302</v>
          </cell>
          <cell r="R1399" t="str">
            <v/>
          </cell>
          <cell r="S1399" t="str">
            <v/>
          </cell>
          <cell r="T1399" t="str">
            <v/>
          </cell>
          <cell r="U1399" t="str">
            <v>7920</v>
          </cell>
          <cell r="V1399" t="str">
            <v>ZGFT</v>
          </cell>
          <cell r="W1399">
            <v>45748</v>
          </cell>
          <cell r="X1399">
            <v>0.11</v>
          </cell>
          <cell r="Y1399">
            <v>185.28948060000002</v>
          </cell>
        </row>
        <row r="1400">
          <cell r="A1400" t="str">
            <v>97302-000280A000</v>
          </cell>
          <cell r="B1400" t="str">
            <v>FG,VD5001_SAS,CD32E Outdoor Dome</v>
          </cell>
          <cell r="C1400" t="str">
            <v>429A</v>
          </cell>
          <cell r="D1400" t="str">
            <v>SE1</v>
          </cell>
          <cell r="E1400" t="str">
            <v/>
          </cell>
          <cell r="F1400" t="str">
            <v>ZGFT</v>
          </cell>
          <cell r="G1400" t="str">
            <v>OCS  97302</v>
          </cell>
          <cell r="H1400">
            <v>0</v>
          </cell>
          <cell r="I1400">
            <v>1000</v>
          </cell>
          <cell r="J1400">
            <v>131283.6</v>
          </cell>
          <cell r="K1400">
            <v>130403.39</v>
          </cell>
          <cell r="L1400">
            <v>128656.65</v>
          </cell>
          <cell r="M1400">
            <v>0</v>
          </cell>
          <cell r="N1400">
            <v>19298.5</v>
          </cell>
          <cell r="O1400">
            <v>150</v>
          </cell>
          <cell r="P1400" t="str">
            <v/>
          </cell>
          <cell r="Q1400" t="str">
            <v>97302</v>
          </cell>
          <cell r="R1400" t="str">
            <v/>
          </cell>
          <cell r="S1400" t="str">
            <v/>
          </cell>
          <cell r="T1400" t="str">
            <v/>
          </cell>
          <cell r="U1400" t="str">
            <v>7920</v>
          </cell>
          <cell r="V1400" t="str">
            <v>ZGFT</v>
          </cell>
          <cell r="W1400">
            <v>45748</v>
          </cell>
          <cell r="X1400">
            <v>0.11</v>
          </cell>
          <cell r="Y1400">
            <v>142.80888149999998</v>
          </cell>
        </row>
        <row r="1401">
          <cell r="A1401" t="str">
            <v>97302-000280A000</v>
          </cell>
          <cell r="B1401" t="str">
            <v>FG,VD5001_SAS,CD32E Outdoor Dome</v>
          </cell>
          <cell r="C1401" t="str">
            <v>429B</v>
          </cell>
          <cell r="D1401" t="str">
            <v>SE1</v>
          </cell>
          <cell r="E1401" t="str">
            <v/>
          </cell>
          <cell r="F1401" t="str">
            <v>ZGFT</v>
          </cell>
          <cell r="G1401" t="str">
            <v>OCS  97302</v>
          </cell>
          <cell r="H1401">
            <v>0</v>
          </cell>
          <cell r="I1401">
            <v>1000</v>
          </cell>
          <cell r="J1401">
            <v>153786.78</v>
          </cell>
          <cell r="K1401">
            <v>136486.76999999999</v>
          </cell>
          <cell r="L1401">
            <v>130774.71</v>
          </cell>
          <cell r="M1401">
            <v>0</v>
          </cell>
          <cell r="N1401">
            <v>0</v>
          </cell>
          <cell r="O1401">
            <v>0</v>
          </cell>
          <cell r="P1401" t="str">
            <v/>
          </cell>
          <cell r="Q1401" t="str">
            <v>97302</v>
          </cell>
          <cell r="R1401" t="str">
            <v/>
          </cell>
          <cell r="S1401" t="str">
            <v/>
          </cell>
          <cell r="T1401" t="str">
            <v/>
          </cell>
          <cell r="U1401" t="str">
            <v>7920</v>
          </cell>
          <cell r="V1401" t="str">
            <v>ZGFT</v>
          </cell>
          <cell r="W1401">
            <v>45748</v>
          </cell>
          <cell r="X1401">
            <v>0.11</v>
          </cell>
          <cell r="Y1401">
            <v>145.1599281</v>
          </cell>
        </row>
        <row r="1402">
          <cell r="A1402" t="str">
            <v>97302-000290A000</v>
          </cell>
          <cell r="B1402" t="str">
            <v>FG,VD5001_SAS,CD32E Outdoor Dome</v>
          </cell>
          <cell r="C1402" t="str">
            <v>429A</v>
          </cell>
          <cell r="D1402" t="str">
            <v>SE1</v>
          </cell>
          <cell r="E1402" t="str">
            <v/>
          </cell>
          <cell r="F1402" t="str">
            <v>ZGFT</v>
          </cell>
          <cell r="G1402" t="str">
            <v>OCS  97302</v>
          </cell>
          <cell r="H1402">
            <v>0</v>
          </cell>
          <cell r="I1402">
            <v>1000</v>
          </cell>
          <cell r="J1402">
            <v>0</v>
          </cell>
          <cell r="K1402">
            <v>153970.72</v>
          </cell>
          <cell r="L1402">
            <v>152513.99</v>
          </cell>
          <cell r="M1402">
            <v>0</v>
          </cell>
          <cell r="N1402">
            <v>0</v>
          </cell>
          <cell r="O1402">
            <v>0</v>
          </cell>
          <cell r="P1402" t="str">
            <v/>
          </cell>
          <cell r="Q1402" t="str">
            <v>97302</v>
          </cell>
          <cell r="R1402" t="str">
            <v/>
          </cell>
          <cell r="S1402" t="str">
            <v/>
          </cell>
          <cell r="T1402" t="str">
            <v/>
          </cell>
          <cell r="U1402" t="str">
            <v>7920</v>
          </cell>
          <cell r="V1402" t="str">
            <v>ZGFT</v>
          </cell>
          <cell r="W1402">
            <v>45748</v>
          </cell>
          <cell r="X1402">
            <v>0.11</v>
          </cell>
          <cell r="Y1402">
            <v>169.2905289</v>
          </cell>
        </row>
        <row r="1403">
          <cell r="A1403" t="str">
            <v>97302-000290A000</v>
          </cell>
          <cell r="B1403" t="str">
            <v>FG,VD5001_SAS,CD32E Outdoor Dome</v>
          </cell>
          <cell r="C1403" t="str">
            <v>429B</v>
          </cell>
          <cell r="D1403" t="str">
            <v>SE1</v>
          </cell>
          <cell r="E1403" t="str">
            <v/>
          </cell>
          <cell r="F1403" t="str">
            <v>ZGFT</v>
          </cell>
          <cell r="G1403" t="str">
            <v>OCS  97302</v>
          </cell>
          <cell r="H1403">
            <v>0</v>
          </cell>
          <cell r="I1403">
            <v>1000</v>
          </cell>
          <cell r="J1403">
            <v>0</v>
          </cell>
          <cell r="K1403">
            <v>0</v>
          </cell>
          <cell r="L1403">
            <v>153610.94</v>
          </cell>
          <cell r="M1403">
            <v>0</v>
          </cell>
          <cell r="N1403">
            <v>0</v>
          </cell>
          <cell r="O1403">
            <v>0</v>
          </cell>
          <cell r="P1403" t="str">
            <v/>
          </cell>
          <cell r="Q1403" t="str">
            <v>97302</v>
          </cell>
          <cell r="R1403" t="str">
            <v/>
          </cell>
          <cell r="S1403" t="str">
            <v/>
          </cell>
          <cell r="T1403" t="str">
            <v/>
          </cell>
          <cell r="U1403" t="str">
            <v>7920</v>
          </cell>
          <cell r="V1403" t="str">
            <v>ZGFT</v>
          </cell>
          <cell r="W1403">
            <v>45748</v>
          </cell>
          <cell r="X1403">
            <v>0.11</v>
          </cell>
          <cell r="Y1403">
            <v>170.50814340000002</v>
          </cell>
        </row>
        <row r="1404">
          <cell r="A1404" t="str">
            <v>97302-000370A000</v>
          </cell>
          <cell r="B1404" t="str">
            <v>FG,VD5001_SAS,CD42 Indoor Dome Camera</v>
          </cell>
          <cell r="C1404" t="str">
            <v>429A</v>
          </cell>
          <cell r="D1404" t="str">
            <v>SE1</v>
          </cell>
          <cell r="E1404" t="str">
            <v/>
          </cell>
          <cell r="F1404" t="str">
            <v>ZGFT</v>
          </cell>
          <cell r="G1404" t="str">
            <v>OCS  97302</v>
          </cell>
          <cell r="H1404">
            <v>0</v>
          </cell>
          <cell r="I1404">
            <v>1000</v>
          </cell>
          <cell r="J1404">
            <v>201989.1</v>
          </cell>
          <cell r="K1404">
            <v>195121.24</v>
          </cell>
          <cell r="L1404">
            <v>193126.44</v>
          </cell>
          <cell r="M1404">
            <v>0</v>
          </cell>
          <cell r="N1404">
            <v>0</v>
          </cell>
          <cell r="O1404">
            <v>0</v>
          </cell>
          <cell r="P1404" t="str">
            <v/>
          </cell>
          <cell r="Q1404" t="str">
            <v>97302</v>
          </cell>
          <cell r="R1404" t="str">
            <v/>
          </cell>
          <cell r="S1404" t="str">
            <v/>
          </cell>
          <cell r="T1404" t="str">
            <v/>
          </cell>
          <cell r="U1404" t="str">
            <v>7920</v>
          </cell>
          <cell r="V1404" t="str">
            <v>ZGFT</v>
          </cell>
          <cell r="W1404">
            <v>45748</v>
          </cell>
          <cell r="X1404">
            <v>0.11</v>
          </cell>
          <cell r="Y1404">
            <v>214.37034840000001</v>
          </cell>
        </row>
        <row r="1405">
          <cell r="A1405" t="str">
            <v>97302-000370A000</v>
          </cell>
          <cell r="B1405" t="str">
            <v>FG,VD5001_SAS,CD42 Indoor Dome Camera</v>
          </cell>
          <cell r="C1405" t="str">
            <v>429B</v>
          </cell>
          <cell r="D1405" t="str">
            <v>SE1</v>
          </cell>
          <cell r="E1405" t="str">
            <v/>
          </cell>
          <cell r="F1405" t="str">
            <v>ZGFT</v>
          </cell>
          <cell r="G1405" t="str">
            <v>OCS  97302</v>
          </cell>
          <cell r="H1405">
            <v>0</v>
          </cell>
          <cell r="I1405">
            <v>1000</v>
          </cell>
          <cell r="J1405">
            <v>201989.1</v>
          </cell>
          <cell r="K1405">
            <v>196453.89</v>
          </cell>
          <cell r="L1405">
            <v>194718.48</v>
          </cell>
          <cell r="M1405">
            <v>0</v>
          </cell>
          <cell r="N1405">
            <v>0</v>
          </cell>
          <cell r="O1405">
            <v>0</v>
          </cell>
          <cell r="P1405" t="str">
            <v/>
          </cell>
          <cell r="Q1405" t="str">
            <v>97302</v>
          </cell>
          <cell r="R1405" t="str">
            <v/>
          </cell>
          <cell r="S1405" t="str">
            <v/>
          </cell>
          <cell r="T1405" t="str">
            <v/>
          </cell>
          <cell r="U1405" t="str">
            <v>7920</v>
          </cell>
          <cell r="V1405" t="str">
            <v>ZGFT</v>
          </cell>
          <cell r="W1405">
            <v>45748</v>
          </cell>
          <cell r="X1405">
            <v>0.11</v>
          </cell>
          <cell r="Y1405">
            <v>216.13751280000002</v>
          </cell>
        </row>
        <row r="1406">
          <cell r="A1406" t="str">
            <v>97302-000410A000</v>
          </cell>
          <cell r="B1406" t="str">
            <v>FG,VD5001_SAS,CD42E Outdoor Dome</v>
          </cell>
          <cell r="C1406" t="str">
            <v>429A</v>
          </cell>
          <cell r="D1406" t="str">
            <v>SE1</v>
          </cell>
          <cell r="E1406" t="str">
            <v/>
          </cell>
          <cell r="F1406" t="str">
            <v>ZGFT</v>
          </cell>
          <cell r="G1406" t="str">
            <v>OCS  97302</v>
          </cell>
          <cell r="H1406">
            <v>0</v>
          </cell>
          <cell r="I1406">
            <v>1000</v>
          </cell>
          <cell r="J1406">
            <v>215970.3</v>
          </cell>
          <cell r="K1406">
            <v>208873.3</v>
          </cell>
          <cell r="L1406">
            <v>207204.65</v>
          </cell>
          <cell r="M1406">
            <v>0</v>
          </cell>
          <cell r="N1406">
            <v>0</v>
          </cell>
          <cell r="O1406">
            <v>0</v>
          </cell>
          <cell r="P1406" t="str">
            <v/>
          </cell>
          <cell r="Q1406" t="str">
            <v>97302</v>
          </cell>
          <cell r="R1406" t="str">
            <v/>
          </cell>
          <cell r="S1406" t="str">
            <v/>
          </cell>
          <cell r="T1406" t="str">
            <v/>
          </cell>
          <cell r="U1406" t="str">
            <v>7920</v>
          </cell>
          <cell r="V1406" t="str">
            <v>ZGFT</v>
          </cell>
          <cell r="W1406">
            <v>45748</v>
          </cell>
          <cell r="X1406">
            <v>0.11</v>
          </cell>
          <cell r="Y1406">
            <v>229.9971615</v>
          </cell>
        </row>
        <row r="1407">
          <cell r="A1407" t="str">
            <v>97302-000410A000</v>
          </cell>
          <cell r="B1407" t="str">
            <v>FG,VD5001_SAS,CD42E Outdoor Dome</v>
          </cell>
          <cell r="C1407" t="str">
            <v>429B</v>
          </cell>
          <cell r="D1407" t="str">
            <v>SE1</v>
          </cell>
          <cell r="E1407" t="str">
            <v/>
          </cell>
          <cell r="F1407" t="str">
            <v>ZGFT</v>
          </cell>
          <cell r="G1407" t="str">
            <v>OCS  97302</v>
          </cell>
          <cell r="H1407">
            <v>0</v>
          </cell>
          <cell r="I1407">
            <v>1000</v>
          </cell>
          <cell r="J1407">
            <v>215970.3</v>
          </cell>
          <cell r="K1407">
            <v>212642.96</v>
          </cell>
          <cell r="L1407">
            <v>208100.98</v>
          </cell>
          <cell r="M1407">
            <v>0</v>
          </cell>
          <cell r="N1407">
            <v>0</v>
          </cell>
          <cell r="O1407">
            <v>0</v>
          </cell>
          <cell r="P1407" t="str">
            <v/>
          </cell>
          <cell r="Q1407" t="str">
            <v>97302</v>
          </cell>
          <cell r="R1407" t="str">
            <v/>
          </cell>
          <cell r="S1407" t="str">
            <v/>
          </cell>
          <cell r="T1407" t="str">
            <v/>
          </cell>
          <cell r="U1407" t="str">
            <v>7920</v>
          </cell>
          <cell r="V1407" t="str">
            <v>ZGFT</v>
          </cell>
          <cell r="W1407">
            <v>45748</v>
          </cell>
          <cell r="X1407">
            <v>0.11</v>
          </cell>
          <cell r="Y1407">
            <v>230.99208780000004</v>
          </cell>
        </row>
        <row r="1408">
          <cell r="A1408" t="str">
            <v>97302-000440A000</v>
          </cell>
          <cell r="B1408" t="str">
            <v>FG,VD5001_SAS,CD22 Indoor Dome Camera</v>
          </cell>
          <cell r="C1408" t="str">
            <v>429A</v>
          </cell>
          <cell r="D1408" t="str">
            <v>SE1</v>
          </cell>
          <cell r="E1408" t="str">
            <v/>
          </cell>
          <cell r="F1408" t="str">
            <v>ZGFT</v>
          </cell>
          <cell r="G1408" t="str">
            <v>OCS  97302</v>
          </cell>
          <cell r="H1408">
            <v>0</v>
          </cell>
          <cell r="I1408">
            <v>1000</v>
          </cell>
          <cell r="J1408">
            <v>119490</v>
          </cell>
          <cell r="K1408">
            <v>116494.11</v>
          </cell>
          <cell r="L1408">
            <v>114580.24</v>
          </cell>
          <cell r="M1408">
            <v>0</v>
          </cell>
          <cell r="N1408">
            <v>2520.77</v>
          </cell>
          <cell r="O1408">
            <v>22</v>
          </cell>
          <cell r="P1408" t="str">
            <v/>
          </cell>
          <cell r="Q1408" t="str">
            <v>97302</v>
          </cell>
          <cell r="R1408" t="str">
            <v/>
          </cell>
          <cell r="S1408" t="str">
            <v/>
          </cell>
          <cell r="T1408" t="str">
            <v/>
          </cell>
          <cell r="U1408" t="str">
            <v>7920</v>
          </cell>
          <cell r="V1408" t="str">
            <v>ZGFT</v>
          </cell>
          <cell r="W1408">
            <v>45748</v>
          </cell>
          <cell r="X1408">
            <v>0.11</v>
          </cell>
          <cell r="Y1408">
            <v>127.18406640000002</v>
          </cell>
        </row>
        <row r="1409">
          <cell r="A1409" t="str">
            <v>97302-000480A000</v>
          </cell>
          <cell r="B1409" t="str">
            <v>FG,VD5001_SAS,CD22E Outdoor Dome</v>
          </cell>
          <cell r="C1409" t="str">
            <v>429A</v>
          </cell>
          <cell r="D1409" t="str">
            <v>SE1</v>
          </cell>
          <cell r="E1409" t="str">
            <v/>
          </cell>
          <cell r="F1409" t="str">
            <v>ZGFT</v>
          </cell>
          <cell r="G1409" t="str">
            <v>OCS  97302</v>
          </cell>
          <cell r="H1409">
            <v>0</v>
          </cell>
          <cell r="I1409">
            <v>1000</v>
          </cell>
          <cell r="J1409">
            <v>207908</v>
          </cell>
          <cell r="K1409">
            <v>182803.39</v>
          </cell>
          <cell r="L1409">
            <v>180927.76</v>
          </cell>
          <cell r="M1409">
            <v>0</v>
          </cell>
          <cell r="N1409">
            <v>0</v>
          </cell>
          <cell r="O1409">
            <v>0</v>
          </cell>
          <cell r="P1409" t="str">
            <v/>
          </cell>
          <cell r="Q1409" t="str">
            <v>97302</v>
          </cell>
          <cell r="R1409" t="str">
            <v/>
          </cell>
          <cell r="S1409" t="str">
            <v/>
          </cell>
          <cell r="T1409" t="str">
            <v/>
          </cell>
          <cell r="U1409" t="str">
            <v>7920</v>
          </cell>
          <cell r="V1409" t="str">
            <v>ZGFT</v>
          </cell>
          <cell r="W1409">
            <v>45748</v>
          </cell>
          <cell r="X1409">
            <v>0.11</v>
          </cell>
          <cell r="Y1409">
            <v>200.82981360000002</v>
          </cell>
        </row>
        <row r="1410">
          <cell r="A1410" t="str">
            <v>97302-000490A000</v>
          </cell>
          <cell r="B1410" t="str">
            <v>FG,VD5001_SAS,CD22E Outdoor Dome</v>
          </cell>
          <cell r="C1410" t="str">
            <v>429A</v>
          </cell>
          <cell r="D1410" t="str">
            <v>SE1</v>
          </cell>
          <cell r="E1410" t="str">
            <v/>
          </cell>
          <cell r="F1410" t="str">
            <v>ZGFT</v>
          </cell>
          <cell r="G1410" t="str">
            <v>OCS  97302</v>
          </cell>
          <cell r="H1410">
            <v>0</v>
          </cell>
          <cell r="I1410">
            <v>1000</v>
          </cell>
          <cell r="J1410">
            <v>163900.63</v>
          </cell>
          <cell r="K1410">
            <v>156603.39000000001</v>
          </cell>
          <cell r="L1410">
            <v>154727.76</v>
          </cell>
          <cell r="M1410">
            <v>0</v>
          </cell>
          <cell r="N1410">
            <v>0</v>
          </cell>
          <cell r="O1410">
            <v>0</v>
          </cell>
          <cell r="P1410" t="str">
            <v/>
          </cell>
          <cell r="Q1410" t="str">
            <v>97302</v>
          </cell>
          <cell r="R1410" t="str">
            <v/>
          </cell>
          <cell r="S1410" t="str">
            <v/>
          </cell>
          <cell r="T1410" t="str">
            <v/>
          </cell>
          <cell r="U1410" t="str">
            <v>7920</v>
          </cell>
          <cell r="V1410" t="str">
            <v>ZGFT</v>
          </cell>
          <cell r="W1410">
            <v>45748</v>
          </cell>
          <cell r="X1410">
            <v>0.11</v>
          </cell>
          <cell r="Y1410">
            <v>171.74781360000003</v>
          </cell>
        </row>
        <row r="1411">
          <cell r="A1411" t="str">
            <v>97302-000500A000</v>
          </cell>
          <cell r="B1411" t="str">
            <v>FG,VD5001_SAS,CD22 Indoor Dome Camera</v>
          </cell>
          <cell r="C1411" t="str">
            <v>429A</v>
          </cell>
          <cell r="D1411" t="str">
            <v>SE1</v>
          </cell>
          <cell r="E1411" t="str">
            <v/>
          </cell>
          <cell r="F1411" t="str">
            <v>ZGFT</v>
          </cell>
          <cell r="G1411" t="str">
            <v>OCS  97302</v>
          </cell>
          <cell r="H1411">
            <v>0</v>
          </cell>
          <cell r="I1411">
            <v>1000</v>
          </cell>
          <cell r="J1411">
            <v>181413</v>
          </cell>
          <cell r="K1411">
            <v>168894.11</v>
          </cell>
          <cell r="L1411">
            <v>166980.24</v>
          </cell>
          <cell r="M1411">
            <v>0</v>
          </cell>
          <cell r="N1411">
            <v>1669.8</v>
          </cell>
          <cell r="O1411">
            <v>10</v>
          </cell>
          <cell r="P1411" t="str">
            <v/>
          </cell>
          <cell r="Q1411" t="str">
            <v>97302</v>
          </cell>
          <cell r="R1411" t="str">
            <v/>
          </cell>
          <cell r="S1411" t="str">
            <v/>
          </cell>
          <cell r="T1411" t="str">
            <v/>
          </cell>
          <cell r="U1411" t="str">
            <v>7920</v>
          </cell>
          <cell r="V1411" t="str">
            <v>ZGFT</v>
          </cell>
          <cell r="W1411">
            <v>45748</v>
          </cell>
          <cell r="X1411">
            <v>0.11</v>
          </cell>
          <cell r="Y1411">
            <v>185.34806639999999</v>
          </cell>
        </row>
        <row r="1412">
          <cell r="A1412" t="str">
            <v>97302-000520A000</v>
          </cell>
          <cell r="B1412" t="str">
            <v>FG,VD5001_SAS,CD22 Indoor Dome Camera</v>
          </cell>
          <cell r="C1412" t="str">
            <v>429A</v>
          </cell>
          <cell r="D1412" t="str">
            <v>SE1</v>
          </cell>
          <cell r="E1412" t="str">
            <v/>
          </cell>
          <cell r="F1412" t="str">
            <v>ZGFT</v>
          </cell>
          <cell r="G1412" t="str">
            <v>OCS  97302</v>
          </cell>
          <cell r="H1412">
            <v>0</v>
          </cell>
          <cell r="I1412">
            <v>1000</v>
          </cell>
          <cell r="J1412">
            <v>156025.42000000001</v>
          </cell>
          <cell r="K1412">
            <v>142694.10999999999</v>
          </cell>
          <cell r="L1412">
            <v>140568.20000000001</v>
          </cell>
          <cell r="M1412">
            <v>0</v>
          </cell>
          <cell r="N1412">
            <v>0</v>
          </cell>
          <cell r="O1412">
            <v>0</v>
          </cell>
          <cell r="P1412" t="str">
            <v/>
          </cell>
          <cell r="Q1412" t="str">
            <v>97302</v>
          </cell>
          <cell r="R1412" t="str">
            <v/>
          </cell>
          <cell r="S1412" t="str">
            <v/>
          </cell>
          <cell r="T1412" t="str">
            <v/>
          </cell>
          <cell r="U1412" t="str">
            <v>7920</v>
          </cell>
          <cell r="V1412" t="str">
            <v>ZGFT</v>
          </cell>
          <cell r="W1412">
            <v>45748</v>
          </cell>
          <cell r="X1412">
            <v>0.11</v>
          </cell>
          <cell r="Y1412">
            <v>156.03070200000005</v>
          </cell>
        </row>
        <row r="1413">
          <cell r="A1413" t="str">
            <v>97302-000530A000</v>
          </cell>
          <cell r="B1413" t="str">
            <v>FG,VD5001_SAS,CD22E Outdoor Dome</v>
          </cell>
          <cell r="C1413" t="str">
            <v>429A</v>
          </cell>
          <cell r="D1413" t="str">
            <v>SE1</v>
          </cell>
          <cell r="E1413" t="str">
            <v/>
          </cell>
          <cell r="F1413" t="str">
            <v>ZGFT</v>
          </cell>
          <cell r="G1413" t="str">
            <v>OCS  97302</v>
          </cell>
          <cell r="H1413">
            <v>0</v>
          </cell>
          <cell r="I1413">
            <v>1000</v>
          </cell>
          <cell r="J1413">
            <v>137337.69</v>
          </cell>
          <cell r="K1413">
            <v>130403.39</v>
          </cell>
          <cell r="L1413">
            <v>128656.65</v>
          </cell>
          <cell r="M1413">
            <v>0</v>
          </cell>
          <cell r="N1413">
            <v>1672.54</v>
          </cell>
          <cell r="O1413">
            <v>13</v>
          </cell>
          <cell r="P1413" t="str">
            <v/>
          </cell>
          <cell r="Q1413" t="str">
            <v>97302</v>
          </cell>
          <cell r="R1413" t="str">
            <v/>
          </cell>
          <cell r="S1413" t="str">
            <v/>
          </cell>
          <cell r="T1413" t="str">
            <v/>
          </cell>
          <cell r="U1413" t="str">
            <v>7920</v>
          </cell>
          <cell r="V1413" t="str">
            <v>ZGFT</v>
          </cell>
          <cell r="W1413">
            <v>45748</v>
          </cell>
          <cell r="X1413">
            <v>0.11</v>
          </cell>
          <cell r="Y1413">
            <v>142.80888149999998</v>
          </cell>
        </row>
        <row r="1414">
          <cell r="A1414" t="str">
            <v>97302-000550A000</v>
          </cell>
          <cell r="B1414" t="str">
            <v>FG,VD5001_SAS,CD42 Indoor Dome Camera</v>
          </cell>
          <cell r="C1414" t="str">
            <v>429A</v>
          </cell>
          <cell r="D1414" t="str">
            <v>SE1</v>
          </cell>
          <cell r="E1414" t="str">
            <v/>
          </cell>
          <cell r="F1414" t="str">
            <v>ZGFT</v>
          </cell>
          <cell r="G1414" t="str">
            <v>OCS  97302</v>
          </cell>
          <cell r="H1414">
            <v>0</v>
          </cell>
          <cell r="I1414">
            <v>1000</v>
          </cell>
          <cell r="J1414">
            <v>124785</v>
          </cell>
          <cell r="K1414">
            <v>117698.9</v>
          </cell>
          <cell r="L1414">
            <v>115582.54</v>
          </cell>
          <cell r="M1414">
            <v>0</v>
          </cell>
          <cell r="N1414">
            <v>0</v>
          </cell>
          <cell r="O1414">
            <v>0</v>
          </cell>
          <cell r="P1414" t="str">
            <v/>
          </cell>
          <cell r="Q1414" t="str">
            <v>97302</v>
          </cell>
          <cell r="R1414" t="str">
            <v/>
          </cell>
          <cell r="S1414" t="str">
            <v/>
          </cell>
          <cell r="T1414" t="str">
            <v/>
          </cell>
          <cell r="U1414" t="str">
            <v>7920</v>
          </cell>
          <cell r="V1414" t="str">
            <v>ZGFT</v>
          </cell>
          <cell r="W1414">
            <v>45748</v>
          </cell>
          <cell r="X1414">
            <v>0.11</v>
          </cell>
          <cell r="Y1414">
            <v>128.2966194</v>
          </cell>
        </row>
        <row r="1415">
          <cell r="A1415" t="str">
            <v>97302-000550A000</v>
          </cell>
          <cell r="B1415" t="str">
            <v>FG,VD5001_SAS,CD42 Indoor Dome Camera</v>
          </cell>
          <cell r="C1415" t="str">
            <v>429B</v>
          </cell>
          <cell r="D1415" t="str">
            <v>SE1</v>
          </cell>
          <cell r="E1415" t="str">
            <v/>
          </cell>
          <cell r="F1415" t="str">
            <v>ZGFT</v>
          </cell>
          <cell r="G1415" t="str">
            <v>OCS  97302</v>
          </cell>
          <cell r="H1415">
            <v>0</v>
          </cell>
          <cell r="I1415">
            <v>1000</v>
          </cell>
          <cell r="J1415">
            <v>124785</v>
          </cell>
          <cell r="K1415">
            <v>119031.52</v>
          </cell>
          <cell r="L1415">
            <v>117295.66</v>
          </cell>
          <cell r="M1415">
            <v>0</v>
          </cell>
          <cell r="N1415">
            <v>0</v>
          </cell>
          <cell r="O1415">
            <v>0</v>
          </cell>
          <cell r="P1415" t="str">
            <v/>
          </cell>
          <cell r="Q1415" t="str">
            <v>97302</v>
          </cell>
          <cell r="R1415" t="str">
            <v/>
          </cell>
          <cell r="S1415" t="str">
            <v/>
          </cell>
          <cell r="T1415" t="str">
            <v/>
          </cell>
          <cell r="U1415" t="str">
            <v>7920</v>
          </cell>
          <cell r="V1415" t="str">
            <v>ZGFT</v>
          </cell>
          <cell r="W1415">
            <v>45748</v>
          </cell>
          <cell r="X1415">
            <v>0.11</v>
          </cell>
          <cell r="Y1415">
            <v>130.1981826</v>
          </cell>
        </row>
        <row r="1416">
          <cell r="A1416" t="str">
            <v>97302-000560A000</v>
          </cell>
          <cell r="B1416" t="str">
            <v>FG,SDA31_VC847PF_SAS,(VN) ALARM.COM</v>
          </cell>
          <cell r="C1416" t="str">
            <v>429A</v>
          </cell>
          <cell r="D1416" t="str">
            <v>SE1</v>
          </cell>
          <cell r="E1416" t="str">
            <v/>
          </cell>
          <cell r="F1416" t="str">
            <v>ZGFT</v>
          </cell>
          <cell r="G1416" t="str">
            <v>OCS  97302</v>
          </cell>
          <cell r="H1416">
            <v>0</v>
          </cell>
          <cell r="I1416">
            <v>1000</v>
          </cell>
          <cell r="J1416">
            <v>87293.82</v>
          </cell>
          <cell r="K1416">
            <v>81341.279999999999</v>
          </cell>
          <cell r="L1416">
            <v>78734.929999999993</v>
          </cell>
          <cell r="M1416">
            <v>0</v>
          </cell>
          <cell r="N1416">
            <v>5983.85</v>
          </cell>
          <cell r="O1416">
            <v>76</v>
          </cell>
          <cell r="P1416" t="str">
            <v/>
          </cell>
          <cell r="Q1416" t="str">
            <v>97302</v>
          </cell>
          <cell r="R1416" t="str">
            <v/>
          </cell>
          <cell r="S1416" t="str">
            <v/>
          </cell>
          <cell r="T1416" t="str">
            <v/>
          </cell>
          <cell r="U1416" t="str">
            <v>7920</v>
          </cell>
          <cell r="V1416" t="str">
            <v>ZGFT</v>
          </cell>
          <cell r="W1416">
            <v>45748</v>
          </cell>
          <cell r="X1416">
            <v>0.11</v>
          </cell>
          <cell r="Y1416">
            <v>87.395772300000004</v>
          </cell>
        </row>
        <row r="1417">
          <cell r="A1417" t="str">
            <v>97302-000560A000</v>
          </cell>
          <cell r="B1417" t="str">
            <v>FG,SDA31_VC847PF_SAS,(VN) ALARM.COM</v>
          </cell>
          <cell r="C1417" t="str">
            <v>429B</v>
          </cell>
          <cell r="D1417" t="str">
            <v>SE1</v>
          </cell>
          <cell r="E1417" t="str">
            <v/>
          </cell>
          <cell r="F1417" t="str">
            <v>ZGFT</v>
          </cell>
          <cell r="G1417" t="str">
            <v>OCS  97302</v>
          </cell>
          <cell r="H1417">
            <v>0</v>
          </cell>
          <cell r="I1417">
            <v>1000</v>
          </cell>
          <cell r="J1417">
            <v>0</v>
          </cell>
          <cell r="K1417">
            <v>84301.39</v>
          </cell>
          <cell r="L1417">
            <v>81515.11</v>
          </cell>
          <cell r="M1417">
            <v>0</v>
          </cell>
          <cell r="N1417">
            <v>0</v>
          </cell>
          <cell r="O1417">
            <v>0</v>
          </cell>
          <cell r="P1417" t="str">
            <v/>
          </cell>
          <cell r="Q1417" t="str">
            <v>97302</v>
          </cell>
          <cell r="R1417" t="str">
            <v/>
          </cell>
          <cell r="S1417" t="str">
            <v/>
          </cell>
          <cell r="T1417" t="str">
            <v/>
          </cell>
          <cell r="U1417" t="str">
            <v>7920</v>
          </cell>
          <cell r="V1417" t="str">
            <v>ZGFT</v>
          </cell>
          <cell r="W1417">
            <v>45748</v>
          </cell>
          <cell r="X1417">
            <v>0.11</v>
          </cell>
          <cell r="Y1417">
            <v>90.481772100000015</v>
          </cell>
        </row>
        <row r="1418">
          <cell r="A1418" t="str">
            <v>97302-000570A000</v>
          </cell>
          <cell r="B1418" t="str">
            <v>FG,SDA30_VC827P_SAS,(VN) ALARM.COM USA</v>
          </cell>
          <cell r="C1418" t="str">
            <v>429A</v>
          </cell>
          <cell r="D1418" t="str">
            <v>SE1</v>
          </cell>
          <cell r="E1418" t="str">
            <v/>
          </cell>
          <cell r="F1418" t="str">
            <v>ZGFT</v>
          </cell>
          <cell r="G1418" t="str">
            <v>OCS  97302</v>
          </cell>
          <cell r="H1418">
            <v>0</v>
          </cell>
          <cell r="I1418">
            <v>1000</v>
          </cell>
          <cell r="J1418">
            <v>85955.4</v>
          </cell>
          <cell r="K1418">
            <v>62732.07</v>
          </cell>
          <cell r="L1418">
            <v>61257.42</v>
          </cell>
          <cell r="M1418">
            <v>0</v>
          </cell>
          <cell r="N1418">
            <v>12925.32</v>
          </cell>
          <cell r="O1418">
            <v>211</v>
          </cell>
          <cell r="P1418" t="str">
            <v/>
          </cell>
          <cell r="Q1418" t="str">
            <v>97302</v>
          </cell>
          <cell r="R1418" t="str">
            <v/>
          </cell>
          <cell r="S1418" t="str">
            <v/>
          </cell>
          <cell r="T1418" t="str">
            <v/>
          </cell>
          <cell r="U1418" t="str">
            <v>7920</v>
          </cell>
          <cell r="V1418" t="str">
            <v>ZGFT</v>
          </cell>
          <cell r="W1418">
            <v>45748</v>
          </cell>
          <cell r="X1418">
            <v>0.11</v>
          </cell>
          <cell r="Y1418">
            <v>67.995736199999996</v>
          </cell>
        </row>
        <row r="1419">
          <cell r="A1419" t="str">
            <v>97302-001010A000</v>
          </cell>
          <cell r="B1419" t="str">
            <v>FG,VD5006_SAS,Outdoor Dome Camera,256/0</v>
          </cell>
          <cell r="C1419" t="str">
            <v>429A</v>
          </cell>
          <cell r="D1419" t="str">
            <v>SE1</v>
          </cell>
          <cell r="E1419" t="str">
            <v/>
          </cell>
          <cell r="F1419" t="str">
            <v>ZGFT</v>
          </cell>
          <cell r="G1419" t="str">
            <v>OCS  97302</v>
          </cell>
          <cell r="H1419">
            <v>0</v>
          </cell>
          <cell r="I1419">
            <v>1000</v>
          </cell>
          <cell r="J1419">
            <v>162416.16</v>
          </cell>
          <cell r="K1419">
            <v>170036.91</v>
          </cell>
          <cell r="L1419">
            <v>161430.43</v>
          </cell>
          <cell r="M1419">
            <v>0</v>
          </cell>
          <cell r="N1419">
            <v>96373.96</v>
          </cell>
          <cell r="O1419">
            <v>597</v>
          </cell>
          <cell r="P1419" t="str">
            <v/>
          </cell>
          <cell r="Q1419" t="str">
            <v>97302</v>
          </cell>
          <cell r="R1419" t="str">
            <v/>
          </cell>
          <cell r="S1419" t="str">
            <v/>
          </cell>
          <cell r="T1419" t="str">
            <v/>
          </cell>
          <cell r="U1419" t="str">
            <v>7920</v>
          </cell>
          <cell r="V1419" t="str">
            <v>ZGFT</v>
          </cell>
          <cell r="W1419">
            <v>45748</v>
          </cell>
          <cell r="X1419">
            <v>0.11</v>
          </cell>
          <cell r="Y1419">
            <v>179.18777730000002</v>
          </cell>
        </row>
        <row r="1420">
          <cell r="A1420" t="str">
            <v>97302-001010A000</v>
          </cell>
          <cell r="B1420" t="str">
            <v>FG,VD5006_SAS,Outdoor Dome Camera,256/0</v>
          </cell>
          <cell r="C1420" t="str">
            <v>429B</v>
          </cell>
          <cell r="D1420" t="str">
            <v>SE1</v>
          </cell>
          <cell r="E1420" t="str">
            <v/>
          </cell>
          <cell r="F1420" t="str">
            <v>ZGFT</v>
          </cell>
          <cell r="G1420" t="str">
            <v>OCS  97302</v>
          </cell>
          <cell r="H1420">
            <v>0</v>
          </cell>
          <cell r="I1420">
            <v>1000</v>
          </cell>
          <cell r="J1420">
            <v>199520.71</v>
          </cell>
          <cell r="K1420">
            <v>170990.24</v>
          </cell>
          <cell r="L1420">
            <v>162272.37</v>
          </cell>
          <cell r="M1420">
            <v>0</v>
          </cell>
          <cell r="N1420">
            <v>0</v>
          </cell>
          <cell r="O1420">
            <v>0</v>
          </cell>
          <cell r="P1420" t="str">
            <v/>
          </cell>
          <cell r="Q1420" t="str">
            <v>97302</v>
          </cell>
          <cell r="R1420" t="str">
            <v/>
          </cell>
          <cell r="S1420" t="str">
            <v/>
          </cell>
          <cell r="T1420" t="str">
            <v/>
          </cell>
          <cell r="U1420" t="str">
            <v>7920</v>
          </cell>
          <cell r="V1420" t="str">
            <v>ZGFT</v>
          </cell>
          <cell r="W1420">
            <v>45748</v>
          </cell>
          <cell r="X1420">
            <v>0.11</v>
          </cell>
          <cell r="Y1420">
            <v>180.12233070000002</v>
          </cell>
        </row>
        <row r="1421">
          <cell r="A1421" t="str">
            <v>97302-001010B000</v>
          </cell>
          <cell r="B1421" t="str">
            <v>FG,VD5006_SAS,Outdoor Dome Camera,256/0</v>
          </cell>
          <cell r="C1421" t="str">
            <v>429A</v>
          </cell>
          <cell r="D1421" t="str">
            <v>SE1</v>
          </cell>
          <cell r="E1421" t="str">
            <v/>
          </cell>
          <cell r="F1421" t="str">
            <v>ZGFT</v>
          </cell>
          <cell r="G1421" t="str">
            <v>OCS  97302</v>
          </cell>
          <cell r="H1421">
            <v>0</v>
          </cell>
          <cell r="I1421">
            <v>1000</v>
          </cell>
          <cell r="J1421">
            <v>0</v>
          </cell>
          <cell r="K1421">
            <v>0</v>
          </cell>
          <cell r="L1421">
            <v>187313.32</v>
          </cell>
          <cell r="M1421">
            <v>0</v>
          </cell>
          <cell r="N1421">
            <v>0</v>
          </cell>
          <cell r="O1421">
            <v>0</v>
          </cell>
          <cell r="P1421" t="str">
            <v/>
          </cell>
          <cell r="Q1421" t="str">
            <v>97302</v>
          </cell>
          <cell r="R1421" t="str">
            <v/>
          </cell>
          <cell r="S1421" t="str">
            <v/>
          </cell>
          <cell r="T1421" t="str">
            <v/>
          </cell>
          <cell r="U1421" t="str">
            <v>7920</v>
          </cell>
          <cell r="V1421" t="str">
            <v>ZGFT</v>
          </cell>
          <cell r="W1421">
            <v>45750</v>
          </cell>
          <cell r="X1421">
            <v>0.11</v>
          </cell>
          <cell r="Y1421">
            <v>207.91778520000003</v>
          </cell>
        </row>
        <row r="1422">
          <cell r="A1422" t="str">
            <v>97302-001010B000</v>
          </cell>
          <cell r="B1422" t="str">
            <v>FG,VD5006_SAS,Outdoor Dome Camera,256/0</v>
          </cell>
          <cell r="C1422" t="str">
            <v>429B</v>
          </cell>
          <cell r="D1422" t="str">
            <v>SE1</v>
          </cell>
          <cell r="E1422" t="str">
            <v/>
          </cell>
          <cell r="F1422" t="str">
            <v>ZGFT</v>
          </cell>
          <cell r="G1422" t="str">
            <v>OCS  97302</v>
          </cell>
          <cell r="H1422">
            <v>0</v>
          </cell>
          <cell r="I1422">
            <v>1000</v>
          </cell>
          <cell r="J1422">
            <v>0</v>
          </cell>
          <cell r="K1422">
            <v>0</v>
          </cell>
          <cell r="L1422">
            <v>188295.5</v>
          </cell>
          <cell r="M1422">
            <v>0</v>
          </cell>
          <cell r="N1422">
            <v>0</v>
          </cell>
          <cell r="O1422">
            <v>0</v>
          </cell>
          <cell r="P1422" t="str">
            <v/>
          </cell>
          <cell r="Q1422" t="str">
            <v>97302</v>
          </cell>
          <cell r="R1422" t="str">
            <v/>
          </cell>
          <cell r="S1422" t="str">
            <v/>
          </cell>
          <cell r="T1422" t="str">
            <v/>
          </cell>
          <cell r="U1422" t="str">
            <v>7920</v>
          </cell>
          <cell r="V1422" t="str">
            <v>ZGFT</v>
          </cell>
          <cell r="W1422">
            <v>45750</v>
          </cell>
          <cell r="X1422">
            <v>0.11</v>
          </cell>
          <cell r="Y1422">
            <v>209.00800500000003</v>
          </cell>
        </row>
        <row r="1423">
          <cell r="A1423" t="str">
            <v>97302-001020A000</v>
          </cell>
          <cell r="B1423" t="str">
            <v>FG,VD5006_SAS,Indoor Dome Camera,256/0</v>
          </cell>
          <cell r="C1423" t="str">
            <v>429A</v>
          </cell>
          <cell r="D1423" t="str">
            <v>SE1</v>
          </cell>
          <cell r="E1423" t="str">
            <v/>
          </cell>
          <cell r="F1423" t="str">
            <v>ZGFT</v>
          </cell>
          <cell r="G1423" t="str">
            <v>OCS  97302</v>
          </cell>
          <cell r="H1423">
            <v>0</v>
          </cell>
          <cell r="I1423">
            <v>1000</v>
          </cell>
          <cell r="J1423">
            <v>164515</v>
          </cell>
          <cell r="K1423">
            <v>159157.37</v>
          </cell>
          <cell r="L1423">
            <v>150710.19</v>
          </cell>
          <cell r="M1423">
            <v>0</v>
          </cell>
          <cell r="N1423">
            <v>0</v>
          </cell>
          <cell r="O1423">
            <v>0</v>
          </cell>
          <cell r="P1423" t="str">
            <v/>
          </cell>
          <cell r="Q1423" t="str">
            <v>97302</v>
          </cell>
          <cell r="R1423" t="str">
            <v/>
          </cell>
          <cell r="S1423" t="str">
            <v/>
          </cell>
          <cell r="T1423" t="str">
            <v/>
          </cell>
          <cell r="U1423" t="str">
            <v>7920</v>
          </cell>
          <cell r="V1423" t="str">
            <v>ZGFT</v>
          </cell>
          <cell r="W1423">
            <v>45748</v>
          </cell>
          <cell r="X1423">
            <v>0.11</v>
          </cell>
          <cell r="Y1423">
            <v>167.28831090000003</v>
          </cell>
        </row>
        <row r="1424">
          <cell r="A1424" t="str">
            <v>97302-001020A000</v>
          </cell>
          <cell r="B1424" t="str">
            <v>FG,VD5006_SAS,Indoor Dome Camera,256/0</v>
          </cell>
          <cell r="C1424" t="str">
            <v>429B</v>
          </cell>
          <cell r="D1424" t="str">
            <v>SE1</v>
          </cell>
          <cell r="E1424" t="str">
            <v/>
          </cell>
          <cell r="F1424" t="str">
            <v>ZGFT</v>
          </cell>
          <cell r="G1424" t="str">
            <v>OCS  97302</v>
          </cell>
          <cell r="H1424">
            <v>0</v>
          </cell>
          <cell r="I1424">
            <v>1000</v>
          </cell>
          <cell r="J1424">
            <v>185908.33</v>
          </cell>
          <cell r="K1424">
            <v>160930.94</v>
          </cell>
          <cell r="L1424">
            <v>152376.57</v>
          </cell>
          <cell r="M1424">
            <v>0</v>
          </cell>
          <cell r="N1424">
            <v>914.26</v>
          </cell>
          <cell r="O1424">
            <v>6</v>
          </cell>
          <cell r="P1424" t="str">
            <v/>
          </cell>
          <cell r="Q1424" t="str">
            <v>97302</v>
          </cell>
          <cell r="R1424" t="str">
            <v/>
          </cell>
          <cell r="S1424" t="str">
            <v/>
          </cell>
          <cell r="T1424" t="str">
            <v/>
          </cell>
          <cell r="U1424" t="str">
            <v>7920</v>
          </cell>
          <cell r="V1424" t="str">
            <v>ZGFT</v>
          </cell>
          <cell r="W1424">
            <v>45748</v>
          </cell>
          <cell r="X1424">
            <v>0.11</v>
          </cell>
          <cell r="Y1424">
            <v>169.13799270000004</v>
          </cell>
        </row>
        <row r="1425">
          <cell r="A1425" t="str">
            <v>97302-001020B000</v>
          </cell>
          <cell r="B1425" t="str">
            <v>FG,VD5006_SAS,Indoor Dome Camera,256/0</v>
          </cell>
          <cell r="C1425" t="str">
            <v>429A</v>
          </cell>
          <cell r="D1425" t="str">
            <v>SE1</v>
          </cell>
          <cell r="E1425" t="str">
            <v/>
          </cell>
          <cell r="F1425" t="str">
            <v>ZGFT</v>
          </cell>
          <cell r="G1425" t="str">
            <v>OCS  97302</v>
          </cell>
          <cell r="H1425">
            <v>0</v>
          </cell>
          <cell r="I1425">
            <v>1000</v>
          </cell>
          <cell r="J1425">
            <v>0</v>
          </cell>
          <cell r="K1425">
            <v>0</v>
          </cell>
          <cell r="L1425">
            <v>176593.08</v>
          </cell>
          <cell r="M1425">
            <v>0</v>
          </cell>
          <cell r="N1425">
            <v>0</v>
          </cell>
          <cell r="O1425">
            <v>0</v>
          </cell>
          <cell r="P1425" t="str">
            <v/>
          </cell>
          <cell r="Q1425" t="str">
            <v>97302</v>
          </cell>
          <cell r="R1425" t="str">
            <v/>
          </cell>
          <cell r="S1425" t="str">
            <v/>
          </cell>
          <cell r="T1425" t="str">
            <v/>
          </cell>
          <cell r="U1425" t="str">
            <v>7920</v>
          </cell>
          <cell r="V1425" t="str">
            <v>ZGFT</v>
          </cell>
          <cell r="W1425">
            <v>45750</v>
          </cell>
          <cell r="X1425">
            <v>0.11</v>
          </cell>
          <cell r="Y1425">
            <v>196.0183188</v>
          </cell>
        </row>
        <row r="1426">
          <cell r="A1426" t="str">
            <v>97302-001020B000</v>
          </cell>
          <cell r="B1426" t="str">
            <v>FG,VD5006_SAS,Indoor Dome Camera,256/0</v>
          </cell>
          <cell r="C1426" t="str">
            <v>429B</v>
          </cell>
          <cell r="D1426" t="str">
            <v>SE1</v>
          </cell>
          <cell r="E1426" t="str">
            <v/>
          </cell>
          <cell r="F1426" t="str">
            <v>ZGFT</v>
          </cell>
          <cell r="G1426" t="str">
            <v>OCS  97302</v>
          </cell>
          <cell r="H1426">
            <v>0</v>
          </cell>
          <cell r="I1426">
            <v>1000</v>
          </cell>
          <cell r="J1426">
            <v>0</v>
          </cell>
          <cell r="K1426">
            <v>0</v>
          </cell>
          <cell r="L1426">
            <v>178447.1</v>
          </cell>
          <cell r="M1426">
            <v>0</v>
          </cell>
          <cell r="N1426">
            <v>0</v>
          </cell>
          <cell r="O1426">
            <v>0</v>
          </cell>
          <cell r="P1426" t="str">
            <v/>
          </cell>
          <cell r="Q1426" t="str">
            <v>97302</v>
          </cell>
          <cell r="R1426" t="str">
            <v/>
          </cell>
          <cell r="S1426" t="str">
            <v/>
          </cell>
          <cell r="T1426" t="str">
            <v/>
          </cell>
          <cell r="U1426" t="str">
            <v>7920</v>
          </cell>
          <cell r="V1426" t="str">
            <v>ZGFT</v>
          </cell>
          <cell r="W1426">
            <v>45750</v>
          </cell>
          <cell r="X1426">
            <v>0.11</v>
          </cell>
          <cell r="Y1426">
            <v>198.07628100000002</v>
          </cell>
        </row>
        <row r="1427">
          <cell r="A1427" t="str">
            <v>97302-001030A000</v>
          </cell>
          <cell r="B1427" t="str">
            <v>FG,VD5005_SAS,Outdoor Dome Camera,256/0</v>
          </cell>
          <cell r="C1427" t="str">
            <v>429A</v>
          </cell>
          <cell r="D1427" t="str">
            <v>SE1</v>
          </cell>
          <cell r="E1427" t="str">
            <v/>
          </cell>
          <cell r="F1427" t="str">
            <v>ZGFT</v>
          </cell>
          <cell r="G1427" t="str">
            <v>OCS  97302</v>
          </cell>
          <cell r="H1427">
            <v>0</v>
          </cell>
          <cell r="I1427">
            <v>1000</v>
          </cell>
          <cell r="J1427">
            <v>139871.98000000001</v>
          </cell>
          <cell r="K1427">
            <v>148293.01</v>
          </cell>
          <cell r="L1427">
            <v>139872.01</v>
          </cell>
          <cell r="M1427">
            <v>0</v>
          </cell>
          <cell r="N1427">
            <v>22659.26</v>
          </cell>
          <cell r="O1427">
            <v>162</v>
          </cell>
          <cell r="P1427" t="str">
            <v/>
          </cell>
          <cell r="Q1427" t="str">
            <v>97302</v>
          </cell>
          <cell r="R1427" t="str">
            <v/>
          </cell>
          <cell r="S1427" t="str">
            <v/>
          </cell>
          <cell r="T1427" t="str">
            <v/>
          </cell>
          <cell r="U1427" t="str">
            <v>7920</v>
          </cell>
          <cell r="V1427" t="str">
            <v>ZGFT</v>
          </cell>
          <cell r="W1427">
            <v>45748</v>
          </cell>
          <cell r="X1427">
            <v>0.11</v>
          </cell>
          <cell r="Y1427">
            <v>155.25793110000004</v>
          </cell>
        </row>
        <row r="1428">
          <cell r="A1428" t="str">
            <v>97302-001030A000</v>
          </cell>
          <cell r="B1428" t="str">
            <v>FG,VD5005_SAS,Outdoor Dome Camera,256/0</v>
          </cell>
          <cell r="C1428" t="str">
            <v>429B</v>
          </cell>
          <cell r="D1428" t="str">
            <v>SE1</v>
          </cell>
          <cell r="E1428" t="str">
            <v/>
          </cell>
          <cell r="F1428" t="str">
            <v>ZGFT</v>
          </cell>
          <cell r="G1428" t="str">
            <v>OCS  97302</v>
          </cell>
          <cell r="H1428">
            <v>0</v>
          </cell>
          <cell r="I1428">
            <v>1000</v>
          </cell>
          <cell r="J1428">
            <v>162653.32999999999</v>
          </cell>
          <cell r="K1428">
            <v>149377.03</v>
          </cell>
          <cell r="L1428">
            <v>140691.54999999999</v>
          </cell>
          <cell r="M1428">
            <v>0</v>
          </cell>
          <cell r="N1428">
            <v>0</v>
          </cell>
          <cell r="O1428">
            <v>0</v>
          </cell>
          <cell r="P1428" t="str">
            <v/>
          </cell>
          <cell r="Q1428" t="str">
            <v>97302</v>
          </cell>
          <cell r="R1428" t="str">
            <v/>
          </cell>
          <cell r="S1428" t="str">
            <v/>
          </cell>
          <cell r="T1428" t="str">
            <v/>
          </cell>
          <cell r="U1428" t="str">
            <v>7920</v>
          </cell>
          <cell r="V1428" t="str">
            <v>ZGFT</v>
          </cell>
          <cell r="W1428">
            <v>45748</v>
          </cell>
          <cell r="X1428">
            <v>0.11</v>
          </cell>
          <cell r="Y1428">
            <v>156.1676205</v>
          </cell>
        </row>
        <row r="1429">
          <cell r="A1429" t="str">
            <v>97302-001040A000</v>
          </cell>
          <cell r="B1429" t="str">
            <v>FG,VD5005_SAS,Indoor Dome Camera,256/0</v>
          </cell>
          <cell r="C1429" t="str">
            <v>429A</v>
          </cell>
          <cell r="D1429" t="str">
            <v>SE1</v>
          </cell>
          <cell r="E1429" t="str">
            <v/>
          </cell>
          <cell r="F1429" t="str">
            <v>ZGFT</v>
          </cell>
          <cell r="G1429" t="str">
            <v>OCS  97302</v>
          </cell>
          <cell r="H1429">
            <v>0</v>
          </cell>
          <cell r="I1429">
            <v>1000</v>
          </cell>
          <cell r="J1429">
            <v>137908.23000000001</v>
          </cell>
          <cell r="K1429">
            <v>137908.22</v>
          </cell>
          <cell r="L1429">
            <v>129646.52</v>
          </cell>
          <cell r="M1429">
            <v>0</v>
          </cell>
          <cell r="N1429">
            <v>0</v>
          </cell>
          <cell r="O1429">
            <v>0</v>
          </cell>
          <cell r="P1429" t="str">
            <v/>
          </cell>
          <cell r="Q1429" t="str">
            <v>97302</v>
          </cell>
          <cell r="R1429" t="str">
            <v/>
          </cell>
          <cell r="S1429" t="str">
            <v/>
          </cell>
          <cell r="T1429" t="str">
            <v/>
          </cell>
          <cell r="U1429" t="str">
            <v>7920</v>
          </cell>
          <cell r="V1429" t="str">
            <v>ZGFT</v>
          </cell>
          <cell r="W1429">
            <v>45748</v>
          </cell>
          <cell r="X1429">
            <v>0.11</v>
          </cell>
          <cell r="Y1429">
            <v>143.90763720000001</v>
          </cell>
        </row>
        <row r="1430">
          <cell r="A1430" t="str">
            <v>97302-001040A000</v>
          </cell>
          <cell r="B1430" t="str">
            <v>FG,VD5005_SAS,Indoor Dome Camera,256/0</v>
          </cell>
          <cell r="C1430" t="str">
            <v>429B</v>
          </cell>
          <cell r="D1430" t="str">
            <v>SE1</v>
          </cell>
          <cell r="E1430" t="str">
            <v/>
          </cell>
          <cell r="F1430" t="str">
            <v>ZGFT</v>
          </cell>
          <cell r="G1430" t="str">
            <v>OCS  97302</v>
          </cell>
          <cell r="H1430">
            <v>0</v>
          </cell>
          <cell r="I1430">
            <v>1000</v>
          </cell>
          <cell r="J1430">
            <v>150797.78</v>
          </cell>
          <cell r="K1430">
            <v>139065.79</v>
          </cell>
          <cell r="L1430">
            <v>130543.81</v>
          </cell>
          <cell r="M1430">
            <v>0</v>
          </cell>
          <cell r="N1430">
            <v>0</v>
          </cell>
          <cell r="O1430">
            <v>0</v>
          </cell>
          <cell r="P1430" t="str">
            <v/>
          </cell>
          <cell r="Q1430" t="str">
            <v>97302</v>
          </cell>
          <cell r="R1430" t="str">
            <v/>
          </cell>
          <cell r="S1430" t="str">
            <v/>
          </cell>
          <cell r="T1430" t="str">
            <v/>
          </cell>
          <cell r="U1430" t="str">
            <v>7920</v>
          </cell>
          <cell r="V1430" t="str">
            <v>ZGFT</v>
          </cell>
          <cell r="W1430">
            <v>45748</v>
          </cell>
          <cell r="X1430">
            <v>0.11</v>
          </cell>
          <cell r="Y1430">
            <v>144.90362910000002</v>
          </cell>
        </row>
        <row r="1431">
          <cell r="A1431" t="str">
            <v>97302-001050A000</v>
          </cell>
          <cell r="B1431" t="str">
            <v>FG,VD5005_SAS,Indoor Dome Camera,256/256</v>
          </cell>
          <cell r="C1431" t="str">
            <v>429A</v>
          </cell>
          <cell r="D1431" t="str">
            <v>SE1</v>
          </cell>
          <cell r="E1431" t="str">
            <v/>
          </cell>
          <cell r="F1431" t="str">
            <v>ZGFT</v>
          </cell>
          <cell r="G1431" t="str">
            <v>OCS  97302</v>
          </cell>
          <cell r="H1431">
            <v>0</v>
          </cell>
          <cell r="I1431">
            <v>1000</v>
          </cell>
          <cell r="J1431">
            <v>155846</v>
          </cell>
          <cell r="K1431">
            <v>164392.01999999999</v>
          </cell>
          <cell r="L1431">
            <v>155846.51999999999</v>
          </cell>
          <cell r="M1431">
            <v>0</v>
          </cell>
          <cell r="N1431">
            <v>0</v>
          </cell>
          <cell r="O1431">
            <v>0</v>
          </cell>
          <cell r="P1431" t="str">
            <v/>
          </cell>
          <cell r="Q1431" t="str">
            <v>97302</v>
          </cell>
          <cell r="R1431" t="str">
            <v/>
          </cell>
          <cell r="S1431" t="str">
            <v/>
          </cell>
          <cell r="T1431" t="str">
            <v/>
          </cell>
          <cell r="U1431" t="str">
            <v>7920</v>
          </cell>
          <cell r="V1431" t="str">
            <v>ZGFT</v>
          </cell>
          <cell r="W1431">
            <v>45748</v>
          </cell>
          <cell r="X1431">
            <v>0.11</v>
          </cell>
          <cell r="Y1431">
            <v>172.9896372</v>
          </cell>
        </row>
        <row r="1432">
          <cell r="A1432" t="str">
            <v>97302-001050A000</v>
          </cell>
          <cell r="B1432" t="str">
            <v>FG,VD5005_SAS,Indoor Dome Camera,256/256</v>
          </cell>
          <cell r="C1432" t="str">
            <v>429B</v>
          </cell>
          <cell r="D1432" t="str">
            <v>SE1</v>
          </cell>
          <cell r="E1432" t="str">
            <v/>
          </cell>
          <cell r="F1432" t="str">
            <v>ZGFT</v>
          </cell>
          <cell r="G1432" t="str">
            <v>OCS  97302</v>
          </cell>
          <cell r="H1432">
            <v>0</v>
          </cell>
          <cell r="I1432">
            <v>1000</v>
          </cell>
          <cell r="J1432">
            <v>165497.5</v>
          </cell>
          <cell r="K1432">
            <v>165265.79</v>
          </cell>
          <cell r="L1432">
            <v>156703.79999999999</v>
          </cell>
          <cell r="M1432">
            <v>0</v>
          </cell>
          <cell r="N1432">
            <v>0</v>
          </cell>
          <cell r="O1432">
            <v>0</v>
          </cell>
          <cell r="P1432" t="str">
            <v/>
          </cell>
          <cell r="Q1432" t="str">
            <v>97302</v>
          </cell>
          <cell r="R1432" t="str">
            <v/>
          </cell>
          <cell r="S1432" t="str">
            <v/>
          </cell>
          <cell r="T1432" t="str">
            <v/>
          </cell>
          <cell r="U1432" t="str">
            <v>7920</v>
          </cell>
          <cell r="V1432" t="str">
            <v>ZGFT</v>
          </cell>
          <cell r="W1432">
            <v>45748</v>
          </cell>
          <cell r="X1432">
            <v>0.11</v>
          </cell>
          <cell r="Y1432">
            <v>173.94121800000002</v>
          </cell>
        </row>
        <row r="1433">
          <cell r="A1433" t="str">
            <v>97302-001060A000</v>
          </cell>
          <cell r="B1433" t="str">
            <v>FG,VD5006_SAS,Outdoor Dome Camera</v>
          </cell>
          <cell r="C1433" t="str">
            <v>429A</v>
          </cell>
          <cell r="D1433" t="str">
            <v>SE1</v>
          </cell>
          <cell r="E1433" t="str">
            <v/>
          </cell>
          <cell r="F1433" t="str">
            <v>ZGFT</v>
          </cell>
          <cell r="G1433" t="str">
            <v>OCS  97302</v>
          </cell>
          <cell r="H1433">
            <v>0</v>
          </cell>
          <cell r="I1433">
            <v>1000</v>
          </cell>
          <cell r="J1433">
            <v>187630</v>
          </cell>
          <cell r="K1433">
            <v>196469.11</v>
          </cell>
          <cell r="L1433">
            <v>187630.43</v>
          </cell>
          <cell r="M1433">
            <v>0</v>
          </cell>
          <cell r="N1433">
            <v>0</v>
          </cell>
          <cell r="O1433">
            <v>0</v>
          </cell>
          <cell r="P1433" t="str">
            <v/>
          </cell>
          <cell r="Q1433" t="str">
            <v>97302</v>
          </cell>
          <cell r="R1433" t="str">
            <v/>
          </cell>
          <cell r="S1433" t="str">
            <v/>
          </cell>
          <cell r="T1433" t="str">
            <v/>
          </cell>
          <cell r="U1433" t="str">
            <v>7920</v>
          </cell>
          <cell r="V1433" t="str">
            <v>ZGFT</v>
          </cell>
          <cell r="W1433">
            <v>45748</v>
          </cell>
          <cell r="X1433">
            <v>0.11</v>
          </cell>
          <cell r="Y1433">
            <v>208.26977730000002</v>
          </cell>
        </row>
        <row r="1434">
          <cell r="A1434" t="str">
            <v>97302-001060A000</v>
          </cell>
          <cell r="B1434" t="str">
            <v>FG,VD5006_SAS,Outdoor Dome Camera</v>
          </cell>
          <cell r="C1434" t="str">
            <v>429B</v>
          </cell>
          <cell r="D1434" t="str">
            <v>SE1</v>
          </cell>
          <cell r="E1434" t="str">
            <v/>
          </cell>
          <cell r="F1434" t="str">
            <v>ZGFT</v>
          </cell>
          <cell r="G1434" t="str">
            <v>OCS  97302</v>
          </cell>
          <cell r="H1434">
            <v>0</v>
          </cell>
          <cell r="I1434">
            <v>1000</v>
          </cell>
          <cell r="J1434">
            <v>201500</v>
          </cell>
          <cell r="K1434">
            <v>197190.24</v>
          </cell>
          <cell r="L1434">
            <v>188316.97</v>
          </cell>
          <cell r="M1434">
            <v>0</v>
          </cell>
          <cell r="N1434">
            <v>0</v>
          </cell>
          <cell r="O1434">
            <v>0</v>
          </cell>
          <cell r="P1434" t="str">
            <v/>
          </cell>
          <cell r="Q1434" t="str">
            <v>97302</v>
          </cell>
          <cell r="R1434" t="str">
            <v/>
          </cell>
          <cell r="S1434" t="str">
            <v/>
          </cell>
          <cell r="T1434" t="str">
            <v/>
          </cell>
          <cell r="U1434" t="str">
            <v>7920</v>
          </cell>
          <cell r="V1434" t="str">
            <v>ZGFT</v>
          </cell>
          <cell r="W1434">
            <v>45748</v>
          </cell>
          <cell r="X1434">
            <v>0.11</v>
          </cell>
          <cell r="Y1434">
            <v>209.03183670000001</v>
          </cell>
        </row>
        <row r="1435">
          <cell r="A1435" t="str">
            <v>97302-001060B000</v>
          </cell>
          <cell r="B1435" t="str">
            <v>FG,VD5006_SAS,Outdoor Dome Camera</v>
          </cell>
          <cell r="C1435" t="str">
            <v>429A</v>
          </cell>
          <cell r="D1435" t="str">
            <v>SE1</v>
          </cell>
          <cell r="E1435" t="str">
            <v/>
          </cell>
          <cell r="F1435" t="str">
            <v>ZGFT</v>
          </cell>
          <cell r="G1435" t="str">
            <v>OCS  97302</v>
          </cell>
          <cell r="H1435">
            <v>0</v>
          </cell>
          <cell r="I1435">
            <v>1000</v>
          </cell>
          <cell r="J1435">
            <v>0</v>
          </cell>
          <cell r="K1435">
            <v>0</v>
          </cell>
          <cell r="L1435">
            <v>213513.32</v>
          </cell>
          <cell r="M1435">
            <v>0</v>
          </cell>
          <cell r="N1435">
            <v>0</v>
          </cell>
          <cell r="O1435">
            <v>0</v>
          </cell>
          <cell r="P1435" t="str">
            <v/>
          </cell>
          <cell r="Q1435" t="str">
            <v>97302</v>
          </cell>
          <cell r="R1435" t="str">
            <v/>
          </cell>
          <cell r="S1435" t="str">
            <v/>
          </cell>
          <cell r="T1435" t="str">
            <v/>
          </cell>
          <cell r="U1435" t="str">
            <v>7920</v>
          </cell>
          <cell r="V1435" t="str">
            <v>ZGFT</v>
          </cell>
          <cell r="W1435">
            <v>45750</v>
          </cell>
          <cell r="X1435">
            <v>0.11</v>
          </cell>
          <cell r="Y1435">
            <v>236.99978520000002</v>
          </cell>
        </row>
        <row r="1436">
          <cell r="A1436" t="str">
            <v>97302-001060B000</v>
          </cell>
          <cell r="B1436" t="str">
            <v>FG,VD5006_SAS,Outdoor Dome Camera</v>
          </cell>
          <cell r="C1436" t="str">
            <v>429B</v>
          </cell>
          <cell r="D1436" t="str">
            <v>SE1</v>
          </cell>
          <cell r="E1436" t="str">
            <v/>
          </cell>
          <cell r="F1436" t="str">
            <v>ZGFT</v>
          </cell>
          <cell r="G1436" t="str">
            <v>OCS  97302</v>
          </cell>
          <cell r="H1436">
            <v>0</v>
          </cell>
          <cell r="I1436">
            <v>1000</v>
          </cell>
          <cell r="J1436">
            <v>0</v>
          </cell>
          <cell r="K1436">
            <v>0</v>
          </cell>
          <cell r="L1436">
            <v>214495.5</v>
          </cell>
          <cell r="M1436">
            <v>0</v>
          </cell>
          <cell r="N1436">
            <v>0</v>
          </cell>
          <cell r="O1436">
            <v>0</v>
          </cell>
          <cell r="P1436" t="str">
            <v/>
          </cell>
          <cell r="Q1436" t="str">
            <v>97302</v>
          </cell>
          <cell r="R1436" t="str">
            <v/>
          </cell>
          <cell r="S1436" t="str">
            <v/>
          </cell>
          <cell r="T1436" t="str">
            <v/>
          </cell>
          <cell r="U1436" t="str">
            <v>7920</v>
          </cell>
          <cell r="V1436" t="str">
            <v>ZGFT</v>
          </cell>
          <cell r="W1436">
            <v>45750</v>
          </cell>
          <cell r="X1436">
            <v>0.11</v>
          </cell>
          <cell r="Y1436">
            <v>238.09000500000002</v>
          </cell>
        </row>
        <row r="1437">
          <cell r="A1437" t="str">
            <v>97302-001070A000</v>
          </cell>
          <cell r="B1437" t="str">
            <v>FG,VD5006_SAS,Indoor Dome Camera,256/256</v>
          </cell>
          <cell r="C1437" t="str">
            <v>429A</v>
          </cell>
          <cell r="D1437" t="str">
            <v>SE1</v>
          </cell>
          <cell r="E1437" t="str">
            <v/>
          </cell>
          <cell r="F1437" t="str">
            <v>ZGFT</v>
          </cell>
          <cell r="G1437" t="str">
            <v>OCS  97302</v>
          </cell>
          <cell r="H1437">
            <v>0</v>
          </cell>
          <cell r="I1437">
            <v>1000</v>
          </cell>
          <cell r="J1437">
            <v>176853.33</v>
          </cell>
          <cell r="K1437">
            <v>185537.97</v>
          </cell>
          <cell r="L1437">
            <v>176854.06</v>
          </cell>
          <cell r="M1437">
            <v>0</v>
          </cell>
          <cell r="N1437">
            <v>0</v>
          </cell>
          <cell r="O1437">
            <v>0</v>
          </cell>
          <cell r="P1437" t="str">
            <v/>
          </cell>
          <cell r="Q1437" t="str">
            <v>97302</v>
          </cell>
          <cell r="R1437" t="str">
            <v/>
          </cell>
          <cell r="S1437" t="str">
            <v/>
          </cell>
          <cell r="T1437" t="str">
            <v/>
          </cell>
          <cell r="U1437" t="str">
            <v>7920</v>
          </cell>
          <cell r="V1437" t="str">
            <v>ZGFT</v>
          </cell>
          <cell r="W1437">
            <v>45748</v>
          </cell>
          <cell r="X1437">
            <v>0.11</v>
          </cell>
          <cell r="Y1437">
            <v>196.30800660000003</v>
          </cell>
        </row>
        <row r="1438">
          <cell r="A1438" t="str">
            <v>97302-001070A000</v>
          </cell>
          <cell r="B1438" t="str">
            <v>FG,VD5006_SAS,Indoor Dome Camera,256/256</v>
          </cell>
          <cell r="C1438" t="str">
            <v>429B</v>
          </cell>
          <cell r="D1438" t="str">
            <v>SE1</v>
          </cell>
          <cell r="E1438" t="str">
            <v/>
          </cell>
          <cell r="F1438" t="str">
            <v>ZGFT</v>
          </cell>
          <cell r="G1438" t="str">
            <v>OCS  97302</v>
          </cell>
          <cell r="H1438">
            <v>0</v>
          </cell>
          <cell r="I1438">
            <v>1000</v>
          </cell>
          <cell r="J1438">
            <v>0</v>
          </cell>
          <cell r="K1438">
            <v>185622.32</v>
          </cell>
          <cell r="L1438">
            <v>177091.98</v>
          </cell>
          <cell r="M1438">
            <v>0</v>
          </cell>
          <cell r="N1438">
            <v>0</v>
          </cell>
          <cell r="O1438">
            <v>0</v>
          </cell>
          <cell r="P1438" t="str">
            <v/>
          </cell>
          <cell r="Q1438" t="str">
            <v>97302</v>
          </cell>
          <cell r="R1438" t="str">
            <v/>
          </cell>
          <cell r="S1438" t="str">
            <v/>
          </cell>
          <cell r="T1438" t="str">
            <v/>
          </cell>
          <cell r="U1438" t="str">
            <v>7920</v>
          </cell>
          <cell r="V1438" t="str">
            <v>ZGFT</v>
          </cell>
          <cell r="W1438">
            <v>45748</v>
          </cell>
          <cell r="X1438">
            <v>0.11</v>
          </cell>
          <cell r="Y1438">
            <v>196.57209780000002</v>
          </cell>
        </row>
        <row r="1439">
          <cell r="A1439" t="str">
            <v>97302-001070B000</v>
          </cell>
          <cell r="B1439" t="str">
            <v>FG,VD5006_SAS,Indoor Dome Camera,256/256</v>
          </cell>
          <cell r="C1439" t="str">
            <v>429A</v>
          </cell>
          <cell r="D1439" t="str">
            <v>SE1</v>
          </cell>
          <cell r="E1439" t="str">
            <v/>
          </cell>
          <cell r="F1439" t="str">
            <v>ZGFT</v>
          </cell>
          <cell r="G1439" t="str">
            <v>OCS  97302</v>
          </cell>
          <cell r="H1439">
            <v>0</v>
          </cell>
          <cell r="I1439">
            <v>1000</v>
          </cell>
          <cell r="J1439">
            <v>0</v>
          </cell>
          <cell r="K1439">
            <v>0</v>
          </cell>
          <cell r="L1439">
            <v>202793.08</v>
          </cell>
          <cell r="M1439">
            <v>0</v>
          </cell>
          <cell r="N1439">
            <v>0</v>
          </cell>
          <cell r="O1439">
            <v>0</v>
          </cell>
          <cell r="P1439" t="str">
            <v/>
          </cell>
          <cell r="Q1439" t="str">
            <v>97302</v>
          </cell>
          <cell r="R1439" t="str">
            <v/>
          </cell>
          <cell r="S1439" t="str">
            <v/>
          </cell>
          <cell r="T1439" t="str">
            <v/>
          </cell>
          <cell r="U1439" t="str">
            <v>7920</v>
          </cell>
          <cell r="V1439" t="str">
            <v>ZGFT</v>
          </cell>
          <cell r="W1439">
            <v>45750</v>
          </cell>
          <cell r="X1439">
            <v>0.11</v>
          </cell>
          <cell r="Y1439">
            <v>225.1003188</v>
          </cell>
        </row>
        <row r="1440">
          <cell r="A1440" t="str">
            <v>97302-001070B000</v>
          </cell>
          <cell r="B1440" t="str">
            <v>FG,VD5006_SAS,Indoor Dome Camera,256/256</v>
          </cell>
          <cell r="C1440" t="str">
            <v>429B</v>
          </cell>
          <cell r="D1440" t="str">
            <v>SE1</v>
          </cell>
          <cell r="E1440" t="str">
            <v/>
          </cell>
          <cell r="F1440" t="str">
            <v>ZGFT</v>
          </cell>
          <cell r="G1440" t="str">
            <v>OCS  97302</v>
          </cell>
          <cell r="H1440">
            <v>0</v>
          </cell>
          <cell r="I1440">
            <v>1000</v>
          </cell>
          <cell r="J1440">
            <v>0</v>
          </cell>
          <cell r="K1440">
            <v>0</v>
          </cell>
          <cell r="L1440">
            <v>204647.1</v>
          </cell>
          <cell r="M1440">
            <v>0</v>
          </cell>
          <cell r="N1440">
            <v>0</v>
          </cell>
          <cell r="O1440">
            <v>0</v>
          </cell>
          <cell r="P1440" t="str">
            <v/>
          </cell>
          <cell r="Q1440" t="str">
            <v>97302</v>
          </cell>
          <cell r="R1440" t="str">
            <v/>
          </cell>
          <cell r="S1440" t="str">
            <v/>
          </cell>
          <cell r="T1440" t="str">
            <v/>
          </cell>
          <cell r="U1440" t="str">
            <v>7920</v>
          </cell>
          <cell r="V1440" t="str">
            <v>ZGFT</v>
          </cell>
          <cell r="W1440">
            <v>45750</v>
          </cell>
          <cell r="X1440">
            <v>0.11</v>
          </cell>
          <cell r="Y1440">
            <v>227.15828100000002</v>
          </cell>
        </row>
        <row r="1441">
          <cell r="A1441" t="str">
            <v>97302-001080A000</v>
          </cell>
          <cell r="B1441" t="str">
            <v>FG,VD5006_SAS,Indoor Dome Camera,512/256</v>
          </cell>
          <cell r="C1441" t="str">
            <v>429A</v>
          </cell>
          <cell r="D1441" t="str">
            <v>SE1</v>
          </cell>
          <cell r="E1441" t="str">
            <v/>
          </cell>
          <cell r="F1441" t="str">
            <v>ZGFT</v>
          </cell>
          <cell r="G1441" t="str">
            <v>OCS  97302</v>
          </cell>
          <cell r="H1441">
            <v>0</v>
          </cell>
          <cell r="I1441">
            <v>1000</v>
          </cell>
          <cell r="J1441">
            <v>204071.25</v>
          </cell>
          <cell r="K1441">
            <v>211737.97</v>
          </cell>
          <cell r="L1441">
            <v>203054.06</v>
          </cell>
          <cell r="M1441">
            <v>0</v>
          </cell>
          <cell r="N1441">
            <v>0</v>
          </cell>
          <cell r="O1441">
            <v>0</v>
          </cell>
          <cell r="P1441" t="str">
            <v/>
          </cell>
          <cell r="Q1441" t="str">
            <v>97302</v>
          </cell>
          <cell r="R1441" t="str">
            <v/>
          </cell>
          <cell r="S1441" t="str">
            <v/>
          </cell>
          <cell r="T1441" t="str">
            <v/>
          </cell>
          <cell r="U1441" t="str">
            <v>7920</v>
          </cell>
          <cell r="V1441" t="str">
            <v>ZGFT</v>
          </cell>
          <cell r="W1441">
            <v>45748</v>
          </cell>
          <cell r="X1441">
            <v>0.11</v>
          </cell>
          <cell r="Y1441">
            <v>225.39000660000002</v>
          </cell>
        </row>
        <row r="1442">
          <cell r="A1442" t="str">
            <v>97302-001080A000</v>
          </cell>
          <cell r="B1442" t="str">
            <v>FG,VD5006_SAS,Indoor Dome Camera,512/256</v>
          </cell>
          <cell r="C1442" t="str">
            <v>429B</v>
          </cell>
          <cell r="D1442" t="str">
            <v>SE1</v>
          </cell>
          <cell r="E1442" t="str">
            <v/>
          </cell>
          <cell r="F1442" t="str">
            <v>ZGFT</v>
          </cell>
          <cell r="G1442" t="str">
            <v>OCS  97302</v>
          </cell>
          <cell r="H1442">
            <v>0</v>
          </cell>
          <cell r="I1442">
            <v>1000</v>
          </cell>
          <cell r="J1442">
            <v>0</v>
          </cell>
          <cell r="K1442">
            <v>211822.32</v>
          </cell>
          <cell r="L1442">
            <v>203291.98</v>
          </cell>
          <cell r="M1442">
            <v>0</v>
          </cell>
          <cell r="N1442">
            <v>0</v>
          </cell>
          <cell r="O1442">
            <v>0</v>
          </cell>
          <cell r="P1442" t="str">
            <v/>
          </cell>
          <cell r="Q1442" t="str">
            <v>97302</v>
          </cell>
          <cell r="R1442" t="str">
            <v/>
          </cell>
          <cell r="S1442" t="str">
            <v/>
          </cell>
          <cell r="T1442" t="str">
            <v/>
          </cell>
          <cell r="U1442" t="str">
            <v>7920</v>
          </cell>
          <cell r="V1442" t="str">
            <v>ZGFT</v>
          </cell>
          <cell r="W1442">
            <v>45748</v>
          </cell>
          <cell r="X1442">
            <v>0.11</v>
          </cell>
          <cell r="Y1442">
            <v>225.65409780000005</v>
          </cell>
        </row>
        <row r="1443">
          <cell r="A1443" t="str">
            <v>97302-001080B000</v>
          </cell>
          <cell r="B1443" t="str">
            <v>FG,VD5006_SAS,Indoor Dome Camera,512/256</v>
          </cell>
          <cell r="C1443" t="str">
            <v>429A</v>
          </cell>
          <cell r="D1443" t="str">
            <v>SE1</v>
          </cell>
          <cell r="E1443" t="str">
            <v/>
          </cell>
          <cell r="F1443" t="str">
            <v>ZGFT</v>
          </cell>
          <cell r="G1443" t="str">
            <v>OCS  97302</v>
          </cell>
          <cell r="H1443">
            <v>0</v>
          </cell>
          <cell r="I1443">
            <v>1000</v>
          </cell>
          <cell r="J1443">
            <v>0</v>
          </cell>
          <cell r="K1443">
            <v>0</v>
          </cell>
          <cell r="L1443">
            <v>228993.08</v>
          </cell>
          <cell r="M1443">
            <v>0</v>
          </cell>
          <cell r="N1443">
            <v>0</v>
          </cell>
          <cell r="O1443">
            <v>0</v>
          </cell>
          <cell r="P1443" t="str">
            <v/>
          </cell>
          <cell r="Q1443" t="str">
            <v>97302</v>
          </cell>
          <cell r="R1443" t="str">
            <v/>
          </cell>
          <cell r="S1443" t="str">
            <v/>
          </cell>
          <cell r="T1443" t="str">
            <v/>
          </cell>
          <cell r="U1443" t="str">
            <v>7920</v>
          </cell>
          <cell r="V1443" t="str">
            <v>ZGFT</v>
          </cell>
          <cell r="W1443">
            <v>45750</v>
          </cell>
          <cell r="X1443">
            <v>0.11</v>
          </cell>
          <cell r="Y1443">
            <v>254.18231880000002</v>
          </cell>
        </row>
        <row r="1444">
          <cell r="A1444" t="str">
            <v>97302-001080B000</v>
          </cell>
          <cell r="B1444" t="str">
            <v>FG,VD5006_SAS,Indoor Dome Camera,512/256</v>
          </cell>
          <cell r="C1444" t="str">
            <v>429B</v>
          </cell>
          <cell r="D1444" t="str">
            <v>SE1</v>
          </cell>
          <cell r="E1444" t="str">
            <v/>
          </cell>
          <cell r="F1444" t="str">
            <v>ZGFT</v>
          </cell>
          <cell r="G1444" t="str">
            <v>OCS  97302</v>
          </cell>
          <cell r="H1444">
            <v>0</v>
          </cell>
          <cell r="I1444">
            <v>1000</v>
          </cell>
          <cell r="J1444">
            <v>0</v>
          </cell>
          <cell r="K1444">
            <v>0</v>
          </cell>
          <cell r="L1444">
            <v>230847.1</v>
          </cell>
          <cell r="M1444">
            <v>0</v>
          </cell>
          <cell r="N1444">
            <v>0</v>
          </cell>
          <cell r="O1444">
            <v>0</v>
          </cell>
          <cell r="P1444" t="str">
            <v/>
          </cell>
          <cell r="Q1444" t="str">
            <v>97302</v>
          </cell>
          <cell r="R1444" t="str">
            <v/>
          </cell>
          <cell r="S1444" t="str">
            <v/>
          </cell>
          <cell r="T1444" t="str">
            <v/>
          </cell>
          <cell r="U1444" t="str">
            <v>7920</v>
          </cell>
          <cell r="V1444" t="str">
            <v>ZGFT</v>
          </cell>
          <cell r="W1444">
            <v>45750</v>
          </cell>
          <cell r="X1444">
            <v>0.11</v>
          </cell>
          <cell r="Y1444">
            <v>256.24028100000004</v>
          </cell>
        </row>
        <row r="1445">
          <cell r="A1445" t="str">
            <v>97302-001090A000</v>
          </cell>
          <cell r="B1445" t="str">
            <v>FG,VD5006_SAS,Indoor Dome Camera,512/512</v>
          </cell>
          <cell r="C1445" t="str">
            <v>429A</v>
          </cell>
          <cell r="D1445" t="str">
            <v>SE1</v>
          </cell>
          <cell r="E1445" t="str">
            <v/>
          </cell>
          <cell r="F1445" t="str">
            <v>ZGFT</v>
          </cell>
          <cell r="G1445" t="str">
            <v>OCS  97302</v>
          </cell>
          <cell r="H1445">
            <v>0</v>
          </cell>
          <cell r="I1445">
            <v>1000</v>
          </cell>
          <cell r="J1445">
            <v>245410</v>
          </cell>
          <cell r="K1445">
            <v>237937.97</v>
          </cell>
          <cell r="L1445">
            <v>229254.06</v>
          </cell>
          <cell r="M1445">
            <v>0</v>
          </cell>
          <cell r="N1445">
            <v>0</v>
          </cell>
          <cell r="O1445">
            <v>0</v>
          </cell>
          <cell r="P1445" t="str">
            <v/>
          </cell>
          <cell r="Q1445" t="str">
            <v>97302</v>
          </cell>
          <cell r="R1445" t="str">
            <v/>
          </cell>
          <cell r="S1445" t="str">
            <v/>
          </cell>
          <cell r="T1445" t="str">
            <v/>
          </cell>
          <cell r="U1445" t="str">
            <v>7920</v>
          </cell>
          <cell r="V1445" t="str">
            <v>ZGFT</v>
          </cell>
          <cell r="W1445">
            <v>45748</v>
          </cell>
          <cell r="X1445">
            <v>0.11</v>
          </cell>
          <cell r="Y1445">
            <v>254.47200660000004</v>
          </cell>
        </row>
        <row r="1446">
          <cell r="A1446" t="str">
            <v>97302-001090A000</v>
          </cell>
          <cell r="B1446" t="str">
            <v>FG,VD5006_SAS,Indoor Dome Camera,512/512</v>
          </cell>
          <cell r="C1446" t="str">
            <v>429B</v>
          </cell>
          <cell r="D1446" t="str">
            <v>SE1</v>
          </cell>
          <cell r="E1446" t="str">
            <v/>
          </cell>
          <cell r="F1446" t="str">
            <v>ZGFT</v>
          </cell>
          <cell r="G1446" t="str">
            <v>OCS  97302</v>
          </cell>
          <cell r="H1446">
            <v>0</v>
          </cell>
          <cell r="I1446">
            <v>1000</v>
          </cell>
          <cell r="J1446">
            <v>0</v>
          </cell>
          <cell r="K1446">
            <v>238022.32</v>
          </cell>
          <cell r="L1446">
            <v>229491.98</v>
          </cell>
          <cell r="M1446">
            <v>0</v>
          </cell>
          <cell r="N1446">
            <v>0</v>
          </cell>
          <cell r="O1446">
            <v>0</v>
          </cell>
          <cell r="P1446" t="str">
            <v/>
          </cell>
          <cell r="Q1446" t="str">
            <v>97302</v>
          </cell>
          <cell r="R1446" t="str">
            <v/>
          </cell>
          <cell r="S1446" t="str">
            <v/>
          </cell>
          <cell r="T1446" t="str">
            <v/>
          </cell>
          <cell r="U1446" t="str">
            <v>7920</v>
          </cell>
          <cell r="V1446" t="str">
            <v>ZGFT</v>
          </cell>
          <cell r="W1446">
            <v>45748</v>
          </cell>
          <cell r="X1446">
            <v>0.11</v>
          </cell>
          <cell r="Y1446">
            <v>254.73609780000004</v>
          </cell>
        </row>
        <row r="1447">
          <cell r="A1447" t="str">
            <v>97302-001090B000</v>
          </cell>
          <cell r="B1447" t="str">
            <v>FG,VD5006_SAS,Indoor Dome Camera,512/512</v>
          </cell>
          <cell r="C1447" t="str">
            <v>429A</v>
          </cell>
          <cell r="D1447" t="str">
            <v>SE1</v>
          </cell>
          <cell r="E1447" t="str">
            <v/>
          </cell>
          <cell r="F1447" t="str">
            <v>ZGFT</v>
          </cell>
          <cell r="G1447" t="str">
            <v>OCS  97302</v>
          </cell>
          <cell r="H1447">
            <v>0</v>
          </cell>
          <cell r="I1447">
            <v>1000</v>
          </cell>
          <cell r="J1447">
            <v>0</v>
          </cell>
          <cell r="K1447">
            <v>0</v>
          </cell>
          <cell r="L1447">
            <v>255193.08</v>
          </cell>
          <cell r="M1447">
            <v>0</v>
          </cell>
          <cell r="N1447">
            <v>0</v>
          </cell>
          <cell r="O1447">
            <v>0</v>
          </cell>
          <cell r="P1447" t="str">
            <v/>
          </cell>
          <cell r="Q1447" t="str">
            <v>97302</v>
          </cell>
          <cell r="R1447" t="str">
            <v/>
          </cell>
          <cell r="S1447" t="str">
            <v/>
          </cell>
          <cell r="T1447" t="str">
            <v/>
          </cell>
          <cell r="U1447" t="str">
            <v>7920</v>
          </cell>
          <cell r="V1447" t="str">
            <v>ZGFT</v>
          </cell>
          <cell r="W1447">
            <v>45750</v>
          </cell>
          <cell r="X1447">
            <v>0.11</v>
          </cell>
          <cell r="Y1447">
            <v>283.26431880000001</v>
          </cell>
        </row>
        <row r="1448">
          <cell r="A1448" t="str">
            <v>97302-001090B000</v>
          </cell>
          <cell r="B1448" t="str">
            <v>FG,VD5006_SAS,Indoor Dome Camera,512/512</v>
          </cell>
          <cell r="C1448" t="str">
            <v>429B</v>
          </cell>
          <cell r="D1448" t="str">
            <v>SE1</v>
          </cell>
          <cell r="E1448" t="str">
            <v/>
          </cell>
          <cell r="F1448" t="str">
            <v>ZGFT</v>
          </cell>
          <cell r="G1448" t="str">
            <v>OCS  97302</v>
          </cell>
          <cell r="H1448">
            <v>0</v>
          </cell>
          <cell r="I1448">
            <v>1000</v>
          </cell>
          <cell r="J1448">
            <v>0</v>
          </cell>
          <cell r="K1448">
            <v>0</v>
          </cell>
          <cell r="L1448">
            <v>257047.1</v>
          </cell>
          <cell r="M1448">
            <v>0</v>
          </cell>
          <cell r="N1448">
            <v>0</v>
          </cell>
          <cell r="O1448">
            <v>0</v>
          </cell>
          <cell r="P1448" t="str">
            <v/>
          </cell>
          <cell r="Q1448" t="str">
            <v>97302</v>
          </cell>
          <cell r="R1448" t="str">
            <v/>
          </cell>
          <cell r="S1448" t="str">
            <v/>
          </cell>
          <cell r="T1448" t="str">
            <v/>
          </cell>
          <cell r="U1448" t="str">
            <v>7920</v>
          </cell>
          <cell r="V1448" t="str">
            <v>ZGFT</v>
          </cell>
          <cell r="W1448">
            <v>45750</v>
          </cell>
          <cell r="X1448">
            <v>0.11</v>
          </cell>
          <cell r="Y1448">
            <v>285.32228100000003</v>
          </cell>
        </row>
        <row r="1449">
          <cell r="A1449" t="str">
            <v>97302-001100A000</v>
          </cell>
          <cell r="B1449" t="str">
            <v>FG,VD5006_SAS,Indoor Dome Camera,1TB/1TB</v>
          </cell>
          <cell r="C1449" t="str">
            <v>429A</v>
          </cell>
          <cell r="D1449" t="str">
            <v>SE1</v>
          </cell>
          <cell r="E1449" t="str">
            <v/>
          </cell>
          <cell r="F1449" t="str">
            <v>ZGFT</v>
          </cell>
          <cell r="G1449" t="str">
            <v>OCS  97302</v>
          </cell>
          <cell r="H1449">
            <v>0</v>
          </cell>
          <cell r="I1449">
            <v>1000</v>
          </cell>
          <cell r="J1449">
            <v>0</v>
          </cell>
          <cell r="K1449">
            <v>407481.39</v>
          </cell>
          <cell r="L1449">
            <v>399754.06</v>
          </cell>
          <cell r="M1449">
            <v>0</v>
          </cell>
          <cell r="N1449">
            <v>0</v>
          </cell>
          <cell r="O1449">
            <v>0</v>
          </cell>
          <cell r="P1449" t="str">
            <v/>
          </cell>
          <cell r="Q1449" t="str">
            <v>97302</v>
          </cell>
          <cell r="R1449" t="str">
            <v/>
          </cell>
          <cell r="S1449" t="str">
            <v/>
          </cell>
          <cell r="T1449" t="str">
            <v/>
          </cell>
          <cell r="U1449" t="str">
            <v>7920</v>
          </cell>
          <cell r="V1449" t="str">
            <v>ZGFT</v>
          </cell>
          <cell r="W1449">
            <v>45748</v>
          </cell>
          <cell r="X1449">
            <v>0.11</v>
          </cell>
          <cell r="Y1449">
            <v>443.72700660000004</v>
          </cell>
        </row>
        <row r="1450">
          <cell r="A1450" t="str">
            <v>97302-001100A000</v>
          </cell>
          <cell r="B1450" t="str">
            <v>FG,VD5006_SAS,Indoor Dome Camera,1TB/1TB</v>
          </cell>
          <cell r="C1450" t="str">
            <v>429B</v>
          </cell>
          <cell r="D1450" t="str">
            <v>SE1</v>
          </cell>
          <cell r="E1450" t="str">
            <v/>
          </cell>
          <cell r="F1450" t="str">
            <v>ZGFT</v>
          </cell>
          <cell r="G1450" t="str">
            <v>OCS  97302</v>
          </cell>
          <cell r="H1450">
            <v>0</v>
          </cell>
          <cell r="I1450">
            <v>1000</v>
          </cell>
          <cell r="J1450">
            <v>0</v>
          </cell>
          <cell r="K1450">
            <v>408570.42</v>
          </cell>
          <cell r="L1450">
            <v>401321.17</v>
          </cell>
          <cell r="M1450">
            <v>0</v>
          </cell>
          <cell r="N1450">
            <v>0</v>
          </cell>
          <cell r="O1450">
            <v>0</v>
          </cell>
          <cell r="P1450" t="str">
            <v/>
          </cell>
          <cell r="Q1450" t="str">
            <v>97302</v>
          </cell>
          <cell r="R1450" t="str">
            <v/>
          </cell>
          <cell r="S1450" t="str">
            <v/>
          </cell>
          <cell r="T1450" t="str">
            <v/>
          </cell>
          <cell r="U1450" t="str">
            <v>7920</v>
          </cell>
          <cell r="V1450" t="str">
            <v>ZGFT</v>
          </cell>
          <cell r="W1450">
            <v>45748</v>
          </cell>
          <cell r="X1450">
            <v>0.11</v>
          </cell>
          <cell r="Y1450">
            <v>445.46649870000005</v>
          </cell>
        </row>
        <row r="1451">
          <cell r="A1451" t="str">
            <v>97302-001100B000</v>
          </cell>
          <cell r="B1451" t="str">
            <v>FG,VD5006_SAS,Indoor Dome Camera,1TB/1TB</v>
          </cell>
          <cell r="C1451" t="str">
            <v>429A</v>
          </cell>
          <cell r="D1451" t="str">
            <v>SE1</v>
          </cell>
          <cell r="E1451" t="str">
            <v/>
          </cell>
          <cell r="F1451" t="str">
            <v>ZGFT</v>
          </cell>
          <cell r="G1451" t="str">
            <v>OCS  97302</v>
          </cell>
          <cell r="H1451">
            <v>0</v>
          </cell>
          <cell r="I1451">
            <v>1000</v>
          </cell>
          <cell r="J1451">
            <v>0</v>
          </cell>
          <cell r="K1451">
            <v>0</v>
          </cell>
          <cell r="L1451">
            <v>425693.08</v>
          </cell>
          <cell r="M1451">
            <v>0</v>
          </cell>
          <cell r="N1451">
            <v>0</v>
          </cell>
          <cell r="O1451">
            <v>0</v>
          </cell>
          <cell r="P1451" t="str">
            <v/>
          </cell>
          <cell r="Q1451" t="str">
            <v>97302</v>
          </cell>
          <cell r="R1451" t="str">
            <v/>
          </cell>
          <cell r="S1451" t="str">
            <v/>
          </cell>
          <cell r="T1451" t="str">
            <v/>
          </cell>
          <cell r="U1451" t="str">
            <v>7920</v>
          </cell>
          <cell r="V1451" t="str">
            <v>ZGFT</v>
          </cell>
          <cell r="W1451">
            <v>45750</v>
          </cell>
          <cell r="X1451">
            <v>0.11</v>
          </cell>
          <cell r="Y1451">
            <v>472.51931880000006</v>
          </cell>
        </row>
        <row r="1452">
          <cell r="A1452" t="str">
            <v>97302-001100B000</v>
          </cell>
          <cell r="B1452" t="str">
            <v>FG,VD5006_SAS,Indoor Dome Camera,1TB/1TB</v>
          </cell>
          <cell r="C1452" t="str">
            <v>429B</v>
          </cell>
          <cell r="D1452" t="str">
            <v>SE1</v>
          </cell>
          <cell r="E1452" t="str">
            <v/>
          </cell>
          <cell r="F1452" t="str">
            <v>ZGFT</v>
          </cell>
          <cell r="G1452" t="str">
            <v>OCS  97302</v>
          </cell>
          <cell r="H1452">
            <v>0</v>
          </cell>
          <cell r="I1452">
            <v>1000</v>
          </cell>
          <cell r="J1452">
            <v>0</v>
          </cell>
          <cell r="K1452">
            <v>0</v>
          </cell>
          <cell r="L1452">
            <v>427547.1</v>
          </cell>
          <cell r="M1452">
            <v>0</v>
          </cell>
          <cell r="N1452">
            <v>0</v>
          </cell>
          <cell r="O1452">
            <v>0</v>
          </cell>
          <cell r="P1452" t="str">
            <v/>
          </cell>
          <cell r="Q1452" t="str">
            <v>97302</v>
          </cell>
          <cell r="R1452" t="str">
            <v/>
          </cell>
          <cell r="S1452" t="str">
            <v/>
          </cell>
          <cell r="T1452" t="str">
            <v/>
          </cell>
          <cell r="U1452" t="str">
            <v>7920</v>
          </cell>
          <cell r="V1452" t="str">
            <v>ZGFT</v>
          </cell>
          <cell r="W1452">
            <v>45750</v>
          </cell>
          <cell r="X1452">
            <v>0.11</v>
          </cell>
          <cell r="Y1452">
            <v>474.57728100000003</v>
          </cell>
        </row>
        <row r="1453">
          <cell r="A1453" t="str">
            <v>97302-001110A000</v>
          </cell>
          <cell r="B1453" t="str">
            <v>FG,VD5006_SAS,Outdoor Dome Camera</v>
          </cell>
          <cell r="C1453" t="str">
            <v>429A</v>
          </cell>
          <cell r="D1453" t="str">
            <v>SE1</v>
          </cell>
          <cell r="E1453" t="str">
            <v/>
          </cell>
          <cell r="F1453" t="str">
            <v>ZGFT</v>
          </cell>
          <cell r="G1453" t="str">
            <v>OCS  97302</v>
          </cell>
          <cell r="H1453">
            <v>0</v>
          </cell>
          <cell r="I1453">
            <v>1000</v>
          </cell>
          <cell r="J1453">
            <v>219355</v>
          </cell>
          <cell r="K1453">
            <v>222669.11</v>
          </cell>
          <cell r="L1453">
            <v>213830.43</v>
          </cell>
          <cell r="M1453">
            <v>0</v>
          </cell>
          <cell r="N1453">
            <v>0</v>
          </cell>
          <cell r="O1453">
            <v>0</v>
          </cell>
          <cell r="P1453" t="str">
            <v/>
          </cell>
          <cell r="Q1453" t="str">
            <v>97302</v>
          </cell>
          <cell r="R1453" t="str">
            <v/>
          </cell>
          <cell r="S1453" t="str">
            <v/>
          </cell>
          <cell r="T1453" t="str">
            <v/>
          </cell>
          <cell r="U1453" t="str">
            <v>7920</v>
          </cell>
          <cell r="V1453" t="str">
            <v>ZGFT</v>
          </cell>
          <cell r="W1453">
            <v>45748</v>
          </cell>
          <cell r="X1453">
            <v>0.11</v>
          </cell>
          <cell r="Y1453">
            <v>237.35177730000004</v>
          </cell>
        </row>
        <row r="1454">
          <cell r="A1454" t="str">
            <v>97302-001110A000</v>
          </cell>
          <cell r="B1454" t="str">
            <v>FG,VD5006_SAS,Outdoor Dome Camera</v>
          </cell>
          <cell r="C1454" t="str">
            <v>429B</v>
          </cell>
          <cell r="D1454" t="str">
            <v>SE1</v>
          </cell>
          <cell r="E1454" t="str">
            <v/>
          </cell>
          <cell r="F1454" t="str">
            <v>ZGFT</v>
          </cell>
          <cell r="G1454" t="str">
            <v>OCS  97302</v>
          </cell>
          <cell r="H1454">
            <v>0</v>
          </cell>
          <cell r="I1454">
            <v>1000</v>
          </cell>
          <cell r="J1454">
            <v>0</v>
          </cell>
          <cell r="K1454">
            <v>221881.62</v>
          </cell>
          <cell r="L1454">
            <v>213187.78</v>
          </cell>
          <cell r="M1454">
            <v>0</v>
          </cell>
          <cell r="N1454">
            <v>0</v>
          </cell>
          <cell r="O1454">
            <v>0</v>
          </cell>
          <cell r="P1454" t="str">
            <v/>
          </cell>
          <cell r="Q1454" t="str">
            <v>97302</v>
          </cell>
          <cell r="R1454" t="str">
            <v/>
          </cell>
          <cell r="S1454" t="str">
            <v/>
          </cell>
          <cell r="T1454" t="str">
            <v/>
          </cell>
          <cell r="U1454" t="str">
            <v>7920</v>
          </cell>
          <cell r="V1454" t="str">
            <v>ZGFT</v>
          </cell>
          <cell r="W1454">
            <v>45748</v>
          </cell>
          <cell r="X1454">
            <v>0.11</v>
          </cell>
          <cell r="Y1454">
            <v>236.63843580000002</v>
          </cell>
        </row>
        <row r="1455">
          <cell r="A1455" t="str">
            <v>97302-001110B000</v>
          </cell>
          <cell r="B1455" t="str">
            <v>FG,VD5006_SAS,Outdoor Dome Camera</v>
          </cell>
          <cell r="C1455" t="str">
            <v>429A</v>
          </cell>
          <cell r="D1455" t="str">
            <v>SE1</v>
          </cell>
          <cell r="E1455" t="str">
            <v/>
          </cell>
          <cell r="F1455" t="str">
            <v>ZGFT</v>
          </cell>
          <cell r="G1455" t="str">
            <v>OCS  97302</v>
          </cell>
          <cell r="H1455">
            <v>0</v>
          </cell>
          <cell r="I1455">
            <v>1000</v>
          </cell>
          <cell r="J1455">
            <v>0</v>
          </cell>
          <cell r="K1455">
            <v>0</v>
          </cell>
          <cell r="L1455">
            <v>239713.32</v>
          </cell>
          <cell r="M1455">
            <v>0</v>
          </cell>
          <cell r="N1455">
            <v>0</v>
          </cell>
          <cell r="O1455">
            <v>0</v>
          </cell>
          <cell r="P1455" t="str">
            <v/>
          </cell>
          <cell r="Q1455" t="str">
            <v>97302</v>
          </cell>
          <cell r="R1455" t="str">
            <v/>
          </cell>
          <cell r="S1455" t="str">
            <v/>
          </cell>
          <cell r="T1455" t="str">
            <v/>
          </cell>
          <cell r="U1455" t="str">
            <v>7920</v>
          </cell>
          <cell r="V1455" t="str">
            <v>ZGFT</v>
          </cell>
          <cell r="W1455">
            <v>45750</v>
          </cell>
          <cell r="X1455">
            <v>0.11</v>
          </cell>
          <cell r="Y1455">
            <v>266.08178520000001</v>
          </cell>
        </row>
        <row r="1456">
          <cell r="A1456" t="str">
            <v>97302-001110B000</v>
          </cell>
          <cell r="B1456" t="str">
            <v>FG,VD5006_SAS,Outdoor Dome Camera</v>
          </cell>
          <cell r="C1456" t="str">
            <v>429B</v>
          </cell>
          <cell r="D1456" t="str">
            <v>SE1</v>
          </cell>
          <cell r="E1456" t="str">
            <v/>
          </cell>
          <cell r="F1456" t="str">
            <v>ZGFT</v>
          </cell>
          <cell r="G1456" t="str">
            <v>OCS  97302</v>
          </cell>
          <cell r="H1456">
            <v>0</v>
          </cell>
          <cell r="I1456">
            <v>1000</v>
          </cell>
          <cell r="J1456">
            <v>0</v>
          </cell>
          <cell r="K1456">
            <v>0</v>
          </cell>
          <cell r="L1456">
            <v>240695.5</v>
          </cell>
          <cell r="M1456">
            <v>0</v>
          </cell>
          <cell r="N1456">
            <v>0</v>
          </cell>
          <cell r="O1456">
            <v>0</v>
          </cell>
          <cell r="P1456" t="str">
            <v/>
          </cell>
          <cell r="Q1456" t="str">
            <v>97302</v>
          </cell>
          <cell r="R1456" t="str">
            <v/>
          </cell>
          <cell r="S1456" t="str">
            <v/>
          </cell>
          <cell r="T1456" t="str">
            <v/>
          </cell>
          <cell r="U1456" t="str">
            <v>7920</v>
          </cell>
          <cell r="V1456" t="str">
            <v>ZGFT</v>
          </cell>
          <cell r="W1456">
            <v>45750</v>
          </cell>
          <cell r="X1456">
            <v>0.11</v>
          </cell>
          <cell r="Y1456">
            <v>267.17200500000001</v>
          </cell>
        </row>
        <row r="1457">
          <cell r="A1457" t="str">
            <v>97302-001120A000</v>
          </cell>
          <cell r="B1457" t="str">
            <v>FG,VD5006_SAS,Outdoor Dome Camera</v>
          </cell>
          <cell r="C1457" t="str">
            <v>429A</v>
          </cell>
          <cell r="D1457" t="str">
            <v>SE1</v>
          </cell>
          <cell r="E1457" t="str">
            <v/>
          </cell>
          <cell r="F1457" t="str">
            <v>ZGFT</v>
          </cell>
          <cell r="G1457" t="str">
            <v>OCS  97302</v>
          </cell>
          <cell r="H1457">
            <v>0</v>
          </cell>
          <cell r="I1457">
            <v>1000</v>
          </cell>
          <cell r="J1457">
            <v>266812</v>
          </cell>
          <cell r="K1457">
            <v>248869.11</v>
          </cell>
          <cell r="L1457">
            <v>240030.43</v>
          </cell>
          <cell r="M1457">
            <v>0</v>
          </cell>
          <cell r="N1457">
            <v>0</v>
          </cell>
          <cell r="O1457">
            <v>0</v>
          </cell>
          <cell r="P1457" t="str">
            <v/>
          </cell>
          <cell r="Q1457" t="str">
            <v>97302</v>
          </cell>
          <cell r="R1457" t="str">
            <v/>
          </cell>
          <cell r="S1457" t="str">
            <v/>
          </cell>
          <cell r="T1457" t="str">
            <v/>
          </cell>
          <cell r="U1457" t="str">
            <v>7920</v>
          </cell>
          <cell r="V1457" t="str">
            <v>ZGFT</v>
          </cell>
          <cell r="W1457">
            <v>45748</v>
          </cell>
          <cell r="X1457">
            <v>0.11</v>
          </cell>
          <cell r="Y1457">
            <v>266.43377730000003</v>
          </cell>
        </row>
        <row r="1458">
          <cell r="A1458" t="str">
            <v>97302-001120A000</v>
          </cell>
          <cell r="B1458" t="str">
            <v>FG,VD5006_SAS,Outdoor Dome Camera</v>
          </cell>
          <cell r="C1458" t="str">
            <v>429B</v>
          </cell>
          <cell r="D1458" t="str">
            <v>SE1</v>
          </cell>
          <cell r="E1458" t="str">
            <v/>
          </cell>
          <cell r="F1458" t="str">
            <v>ZGFT</v>
          </cell>
          <cell r="G1458" t="str">
            <v>OCS  97302</v>
          </cell>
          <cell r="H1458">
            <v>0</v>
          </cell>
          <cell r="I1458">
            <v>1000</v>
          </cell>
          <cell r="J1458">
            <v>0</v>
          </cell>
          <cell r="K1458">
            <v>248081.62</v>
          </cell>
          <cell r="L1458">
            <v>239387.78</v>
          </cell>
          <cell r="M1458">
            <v>0</v>
          </cell>
          <cell r="N1458">
            <v>0</v>
          </cell>
          <cell r="O1458">
            <v>0</v>
          </cell>
          <cell r="P1458" t="str">
            <v/>
          </cell>
          <cell r="Q1458" t="str">
            <v>97302</v>
          </cell>
          <cell r="R1458" t="str">
            <v/>
          </cell>
          <cell r="S1458" t="str">
            <v/>
          </cell>
          <cell r="T1458" t="str">
            <v/>
          </cell>
          <cell r="U1458" t="str">
            <v>7920</v>
          </cell>
          <cell r="V1458" t="str">
            <v>ZGFT</v>
          </cell>
          <cell r="W1458">
            <v>45748</v>
          </cell>
          <cell r="X1458">
            <v>0.11</v>
          </cell>
          <cell r="Y1458">
            <v>265.72043580000002</v>
          </cell>
        </row>
        <row r="1459">
          <cell r="A1459" t="str">
            <v>97302-001120B000</v>
          </cell>
          <cell r="B1459" t="str">
            <v>FG,VD5006_SAS,Outdoor Dome Camera</v>
          </cell>
          <cell r="C1459" t="str">
            <v>429A</v>
          </cell>
          <cell r="D1459" t="str">
            <v>SE1</v>
          </cell>
          <cell r="E1459" t="str">
            <v/>
          </cell>
          <cell r="F1459" t="str">
            <v>ZGFT</v>
          </cell>
          <cell r="G1459" t="str">
            <v>OCS  97302</v>
          </cell>
          <cell r="H1459">
            <v>0</v>
          </cell>
          <cell r="I1459">
            <v>1000</v>
          </cell>
          <cell r="J1459">
            <v>0</v>
          </cell>
          <cell r="K1459">
            <v>0</v>
          </cell>
          <cell r="L1459">
            <v>265913.32</v>
          </cell>
          <cell r="M1459">
            <v>0</v>
          </cell>
          <cell r="N1459">
            <v>0</v>
          </cell>
          <cell r="O1459">
            <v>0</v>
          </cell>
          <cell r="P1459" t="str">
            <v/>
          </cell>
          <cell r="Q1459" t="str">
            <v>97302</v>
          </cell>
          <cell r="R1459" t="str">
            <v/>
          </cell>
          <cell r="S1459" t="str">
            <v/>
          </cell>
          <cell r="T1459" t="str">
            <v/>
          </cell>
          <cell r="U1459" t="str">
            <v>7920</v>
          </cell>
          <cell r="V1459" t="str">
            <v>ZGFT</v>
          </cell>
          <cell r="W1459">
            <v>45750</v>
          </cell>
          <cell r="X1459">
            <v>0.11</v>
          </cell>
          <cell r="Y1459">
            <v>295.16378520000001</v>
          </cell>
        </row>
        <row r="1460">
          <cell r="A1460" t="str">
            <v>97302-001120B000</v>
          </cell>
          <cell r="B1460" t="str">
            <v>FG,VD5006_SAS,Outdoor Dome Camera</v>
          </cell>
          <cell r="C1460" t="str">
            <v>429B</v>
          </cell>
          <cell r="D1460" t="str">
            <v>SE1</v>
          </cell>
          <cell r="E1460" t="str">
            <v/>
          </cell>
          <cell r="F1460" t="str">
            <v>ZGFT</v>
          </cell>
          <cell r="G1460" t="str">
            <v>OCS  97302</v>
          </cell>
          <cell r="H1460">
            <v>0</v>
          </cell>
          <cell r="I1460">
            <v>1000</v>
          </cell>
          <cell r="J1460">
            <v>0</v>
          </cell>
          <cell r="K1460">
            <v>0</v>
          </cell>
          <cell r="L1460">
            <v>266895.5</v>
          </cell>
          <cell r="M1460">
            <v>0</v>
          </cell>
          <cell r="N1460">
            <v>0</v>
          </cell>
          <cell r="O1460">
            <v>0</v>
          </cell>
          <cell r="P1460" t="str">
            <v/>
          </cell>
          <cell r="Q1460" t="str">
            <v>97302</v>
          </cell>
          <cell r="R1460" t="str">
            <v/>
          </cell>
          <cell r="S1460" t="str">
            <v/>
          </cell>
          <cell r="T1460" t="str">
            <v/>
          </cell>
          <cell r="U1460" t="str">
            <v>7920</v>
          </cell>
          <cell r="V1460" t="str">
            <v>ZGFT</v>
          </cell>
          <cell r="W1460">
            <v>45750</v>
          </cell>
          <cell r="X1460">
            <v>0.11</v>
          </cell>
          <cell r="Y1460">
            <v>296.25400500000006</v>
          </cell>
        </row>
        <row r="1461">
          <cell r="A1461" t="str">
            <v>97302-001130A000</v>
          </cell>
          <cell r="B1461" t="str">
            <v>FG,VD5006_SAS,Outdoor Dome Camera</v>
          </cell>
          <cell r="C1461" t="str">
            <v>429A</v>
          </cell>
          <cell r="D1461" t="str">
            <v>SE1</v>
          </cell>
          <cell r="E1461" t="str">
            <v/>
          </cell>
          <cell r="F1461" t="str">
            <v>ZGFT</v>
          </cell>
          <cell r="G1461" t="str">
            <v>OCS  97302</v>
          </cell>
          <cell r="H1461">
            <v>0</v>
          </cell>
          <cell r="I1461">
            <v>1000</v>
          </cell>
          <cell r="J1461">
            <v>0</v>
          </cell>
          <cell r="K1461">
            <v>418417.43</v>
          </cell>
          <cell r="L1461">
            <v>410521.7</v>
          </cell>
          <cell r="M1461">
            <v>0</v>
          </cell>
          <cell r="N1461">
            <v>0</v>
          </cell>
          <cell r="O1461">
            <v>0</v>
          </cell>
          <cell r="P1461" t="str">
            <v/>
          </cell>
          <cell r="Q1461" t="str">
            <v>97302</v>
          </cell>
          <cell r="R1461" t="str">
            <v/>
          </cell>
          <cell r="S1461" t="str">
            <v/>
          </cell>
          <cell r="T1461" t="str">
            <v/>
          </cell>
          <cell r="U1461" t="str">
            <v>7920</v>
          </cell>
          <cell r="V1461" t="str">
            <v>ZGFT</v>
          </cell>
          <cell r="W1461">
            <v>45748</v>
          </cell>
          <cell r="X1461">
            <v>0.11</v>
          </cell>
          <cell r="Y1461">
            <v>455.67908700000004</v>
          </cell>
        </row>
        <row r="1462">
          <cell r="A1462" t="str">
            <v>97302-001130A000</v>
          </cell>
          <cell r="B1462" t="str">
            <v>FG,VD5006_SAS,Outdoor Dome Camera</v>
          </cell>
          <cell r="C1462" t="str">
            <v>429B</v>
          </cell>
          <cell r="D1462" t="str">
            <v>SE1</v>
          </cell>
          <cell r="E1462" t="str">
            <v/>
          </cell>
          <cell r="F1462" t="str">
            <v>ZGFT</v>
          </cell>
          <cell r="G1462" t="str">
            <v>OCS  97302</v>
          </cell>
          <cell r="H1462">
            <v>0</v>
          </cell>
          <cell r="I1462">
            <v>1000</v>
          </cell>
          <cell r="J1462">
            <v>0</v>
          </cell>
          <cell r="K1462">
            <v>418631.12</v>
          </cell>
          <cell r="L1462">
            <v>411216.97</v>
          </cell>
          <cell r="M1462">
            <v>0</v>
          </cell>
          <cell r="N1462">
            <v>0</v>
          </cell>
          <cell r="O1462">
            <v>0</v>
          </cell>
          <cell r="P1462" t="str">
            <v/>
          </cell>
          <cell r="Q1462" t="str">
            <v>97302</v>
          </cell>
          <cell r="R1462" t="str">
            <v/>
          </cell>
          <cell r="S1462" t="str">
            <v/>
          </cell>
          <cell r="T1462" t="str">
            <v/>
          </cell>
          <cell r="U1462" t="str">
            <v>7920</v>
          </cell>
          <cell r="V1462" t="str">
            <v>ZGFT</v>
          </cell>
          <cell r="W1462">
            <v>45748</v>
          </cell>
          <cell r="X1462">
            <v>0.11</v>
          </cell>
          <cell r="Y1462">
            <v>456.45083669999997</v>
          </cell>
        </row>
        <row r="1463">
          <cell r="A1463" t="str">
            <v>97302-001130B000</v>
          </cell>
          <cell r="B1463" t="str">
            <v>FG,VD5006_SAS,Outdoor Dome Camera</v>
          </cell>
          <cell r="C1463" t="str">
            <v>429A</v>
          </cell>
          <cell r="D1463" t="str">
            <v>SE1</v>
          </cell>
          <cell r="E1463" t="str">
            <v/>
          </cell>
          <cell r="F1463" t="str">
            <v>ZGFT</v>
          </cell>
          <cell r="G1463" t="str">
            <v>OCS  97302</v>
          </cell>
          <cell r="H1463">
            <v>0</v>
          </cell>
          <cell r="I1463">
            <v>1000</v>
          </cell>
          <cell r="J1463">
            <v>0</v>
          </cell>
          <cell r="K1463">
            <v>0</v>
          </cell>
          <cell r="L1463">
            <v>436413.32</v>
          </cell>
          <cell r="M1463">
            <v>0</v>
          </cell>
          <cell r="N1463">
            <v>0</v>
          </cell>
          <cell r="O1463">
            <v>0</v>
          </cell>
          <cell r="P1463" t="str">
            <v/>
          </cell>
          <cell r="Q1463" t="str">
            <v>97302</v>
          </cell>
          <cell r="R1463" t="str">
            <v/>
          </cell>
          <cell r="S1463" t="str">
            <v/>
          </cell>
          <cell r="T1463" t="str">
            <v/>
          </cell>
          <cell r="U1463" t="str">
            <v>7920</v>
          </cell>
          <cell r="V1463" t="str">
            <v>ZGFT</v>
          </cell>
          <cell r="W1463">
            <v>45750</v>
          </cell>
          <cell r="X1463">
            <v>0.11</v>
          </cell>
          <cell r="Y1463">
            <v>484.41878520000006</v>
          </cell>
        </row>
        <row r="1464">
          <cell r="A1464" t="str">
            <v>97302-001130B000</v>
          </cell>
          <cell r="B1464" t="str">
            <v>FG,VD5006_SAS,Outdoor Dome Camera</v>
          </cell>
          <cell r="C1464" t="str">
            <v>429B</v>
          </cell>
          <cell r="D1464" t="str">
            <v>SE1</v>
          </cell>
          <cell r="E1464" t="str">
            <v/>
          </cell>
          <cell r="F1464" t="str">
            <v>ZGFT</v>
          </cell>
          <cell r="G1464" t="str">
            <v>OCS  97302</v>
          </cell>
          <cell r="H1464">
            <v>0</v>
          </cell>
          <cell r="I1464">
            <v>1000</v>
          </cell>
          <cell r="J1464">
            <v>0</v>
          </cell>
          <cell r="K1464">
            <v>0</v>
          </cell>
          <cell r="L1464">
            <v>437395.5</v>
          </cell>
          <cell r="M1464">
            <v>0</v>
          </cell>
          <cell r="N1464">
            <v>0</v>
          </cell>
          <cell r="O1464">
            <v>0</v>
          </cell>
          <cell r="P1464" t="str">
            <v/>
          </cell>
          <cell r="Q1464" t="str">
            <v>97302</v>
          </cell>
          <cell r="R1464" t="str">
            <v/>
          </cell>
          <cell r="S1464" t="str">
            <v/>
          </cell>
          <cell r="T1464" t="str">
            <v/>
          </cell>
          <cell r="U1464" t="str">
            <v>7920</v>
          </cell>
          <cell r="V1464" t="str">
            <v>ZGFT</v>
          </cell>
          <cell r="W1464">
            <v>45750</v>
          </cell>
          <cell r="X1464">
            <v>0.11</v>
          </cell>
          <cell r="Y1464">
            <v>485.50900500000006</v>
          </cell>
        </row>
        <row r="1465">
          <cell r="A1465" t="str">
            <v>97302-001140A000</v>
          </cell>
          <cell r="B1465" t="str">
            <v>FG,VD5005_SAS,Indoor Dome Camera,512/256</v>
          </cell>
          <cell r="C1465" t="str">
            <v>429A</v>
          </cell>
          <cell r="D1465" t="str">
            <v>SE1</v>
          </cell>
          <cell r="E1465" t="str">
            <v/>
          </cell>
          <cell r="F1465" t="str">
            <v>ZGFT</v>
          </cell>
          <cell r="G1465" t="str">
            <v>OCS  97302</v>
          </cell>
          <cell r="H1465">
            <v>0</v>
          </cell>
          <cell r="I1465">
            <v>1000</v>
          </cell>
          <cell r="J1465">
            <v>190593.33</v>
          </cell>
          <cell r="K1465">
            <v>190592.02</v>
          </cell>
          <cell r="L1465">
            <v>181940.5</v>
          </cell>
          <cell r="M1465">
            <v>0</v>
          </cell>
          <cell r="N1465">
            <v>0</v>
          </cell>
          <cell r="O1465">
            <v>0</v>
          </cell>
          <cell r="P1465" t="str">
            <v/>
          </cell>
          <cell r="Q1465" t="str">
            <v>97302</v>
          </cell>
          <cell r="R1465" t="str">
            <v/>
          </cell>
          <cell r="S1465" t="str">
            <v/>
          </cell>
          <cell r="T1465" t="str">
            <v/>
          </cell>
          <cell r="U1465" t="str">
            <v>7920</v>
          </cell>
          <cell r="V1465" t="str">
            <v>ZGFT</v>
          </cell>
          <cell r="W1465">
            <v>45748</v>
          </cell>
          <cell r="X1465">
            <v>0.11</v>
          </cell>
          <cell r="Y1465">
            <v>201.95395500000001</v>
          </cell>
        </row>
        <row r="1466">
          <cell r="A1466" t="str">
            <v>97302-001140A000</v>
          </cell>
          <cell r="B1466" t="str">
            <v>FG,VD5005_SAS,Indoor Dome Camera,512/256</v>
          </cell>
          <cell r="C1466" t="str">
            <v>429B</v>
          </cell>
          <cell r="D1466" t="str">
            <v>SE1</v>
          </cell>
          <cell r="E1466" t="str">
            <v/>
          </cell>
          <cell r="F1466" t="str">
            <v>ZGFT</v>
          </cell>
          <cell r="G1466" t="str">
            <v>OCS  97302</v>
          </cell>
          <cell r="H1466">
            <v>0</v>
          </cell>
          <cell r="I1466">
            <v>1000</v>
          </cell>
          <cell r="J1466">
            <v>0</v>
          </cell>
          <cell r="K1466">
            <v>189957.17</v>
          </cell>
          <cell r="L1466">
            <v>181459.22</v>
          </cell>
          <cell r="M1466">
            <v>0</v>
          </cell>
          <cell r="N1466">
            <v>0</v>
          </cell>
          <cell r="O1466">
            <v>0</v>
          </cell>
          <cell r="P1466" t="str">
            <v/>
          </cell>
          <cell r="Q1466" t="str">
            <v>97302</v>
          </cell>
          <cell r="R1466" t="str">
            <v/>
          </cell>
          <cell r="S1466" t="str">
            <v/>
          </cell>
          <cell r="T1466" t="str">
            <v/>
          </cell>
          <cell r="U1466" t="str">
            <v>7920</v>
          </cell>
          <cell r="V1466" t="str">
            <v>ZGFT</v>
          </cell>
          <cell r="W1466">
            <v>45748</v>
          </cell>
          <cell r="X1466">
            <v>0.11</v>
          </cell>
          <cell r="Y1466">
            <v>201.41973419999999</v>
          </cell>
        </row>
        <row r="1467">
          <cell r="A1467" t="str">
            <v>97302-001150A000</v>
          </cell>
          <cell r="B1467" t="str">
            <v>FG,VD5005_SAS,Indoor Dome Camera,512/512</v>
          </cell>
          <cell r="C1467" t="str">
            <v>429A</v>
          </cell>
          <cell r="D1467" t="str">
            <v>SE1</v>
          </cell>
          <cell r="E1467" t="str">
            <v/>
          </cell>
          <cell r="F1467" t="str">
            <v>ZGFT</v>
          </cell>
          <cell r="G1467" t="str">
            <v>OCS  97302</v>
          </cell>
          <cell r="H1467">
            <v>0</v>
          </cell>
          <cell r="I1467">
            <v>1000</v>
          </cell>
          <cell r="J1467">
            <v>216791.67</v>
          </cell>
          <cell r="K1467">
            <v>216792.02</v>
          </cell>
          <cell r="L1467">
            <v>208140.5</v>
          </cell>
          <cell r="M1467">
            <v>0</v>
          </cell>
          <cell r="N1467">
            <v>0</v>
          </cell>
          <cell r="O1467">
            <v>0</v>
          </cell>
          <cell r="P1467" t="str">
            <v/>
          </cell>
          <cell r="Q1467" t="str">
            <v>97302</v>
          </cell>
          <cell r="R1467" t="str">
            <v/>
          </cell>
          <cell r="S1467" t="str">
            <v/>
          </cell>
          <cell r="T1467" t="str">
            <v/>
          </cell>
          <cell r="U1467" t="str">
            <v>7920</v>
          </cell>
          <cell r="V1467" t="str">
            <v>ZGFT</v>
          </cell>
          <cell r="W1467">
            <v>45748</v>
          </cell>
          <cell r="X1467">
            <v>0.11</v>
          </cell>
          <cell r="Y1467">
            <v>231.03595500000003</v>
          </cell>
        </row>
        <row r="1468">
          <cell r="A1468" t="str">
            <v>97302-001150A000</v>
          </cell>
          <cell r="B1468" t="str">
            <v>FG,VD5005_SAS,Indoor Dome Camera,512/512</v>
          </cell>
          <cell r="C1468" t="str">
            <v>429B</v>
          </cell>
          <cell r="D1468" t="str">
            <v>SE1</v>
          </cell>
          <cell r="E1468" t="str">
            <v/>
          </cell>
          <cell r="F1468" t="str">
            <v>ZGFT</v>
          </cell>
          <cell r="G1468" t="str">
            <v>OCS  97302</v>
          </cell>
          <cell r="H1468">
            <v>0</v>
          </cell>
          <cell r="I1468">
            <v>1000</v>
          </cell>
          <cell r="J1468">
            <v>0</v>
          </cell>
          <cell r="K1468">
            <v>216157.17</v>
          </cell>
          <cell r="L1468">
            <v>207659.22</v>
          </cell>
          <cell r="M1468">
            <v>0</v>
          </cell>
          <cell r="N1468">
            <v>0</v>
          </cell>
          <cell r="O1468">
            <v>0</v>
          </cell>
          <cell r="P1468" t="str">
            <v/>
          </cell>
          <cell r="Q1468" t="str">
            <v>97302</v>
          </cell>
          <cell r="R1468" t="str">
            <v/>
          </cell>
          <cell r="S1468" t="str">
            <v/>
          </cell>
          <cell r="T1468" t="str">
            <v/>
          </cell>
          <cell r="U1468" t="str">
            <v>7920</v>
          </cell>
          <cell r="V1468" t="str">
            <v>ZGFT</v>
          </cell>
          <cell r="W1468">
            <v>45748</v>
          </cell>
          <cell r="X1468">
            <v>0.11</v>
          </cell>
          <cell r="Y1468">
            <v>230.50173420000002</v>
          </cell>
        </row>
        <row r="1469">
          <cell r="A1469" t="str">
            <v>97302-001160A000</v>
          </cell>
          <cell r="B1469" t="str">
            <v>FG,VD5005_SAS,Indoor Dome Camera,1TB/1TB</v>
          </cell>
          <cell r="C1469" t="str">
            <v>429A</v>
          </cell>
          <cell r="D1469" t="str">
            <v>SE1</v>
          </cell>
          <cell r="E1469" t="str">
            <v/>
          </cell>
          <cell r="F1469" t="str">
            <v>ZGFT</v>
          </cell>
          <cell r="G1469" t="str">
            <v>OCS  97302</v>
          </cell>
          <cell r="H1469">
            <v>0</v>
          </cell>
          <cell r="I1469">
            <v>1000</v>
          </cell>
          <cell r="J1469">
            <v>0</v>
          </cell>
          <cell r="K1469">
            <v>386296.36</v>
          </cell>
          <cell r="L1469">
            <v>384478</v>
          </cell>
          <cell r="M1469">
            <v>0</v>
          </cell>
          <cell r="N1469">
            <v>0</v>
          </cell>
          <cell r="O1469">
            <v>0</v>
          </cell>
          <cell r="P1469" t="str">
            <v/>
          </cell>
          <cell r="Q1469" t="str">
            <v>97302</v>
          </cell>
          <cell r="R1469" t="str">
            <v/>
          </cell>
          <cell r="S1469" t="str">
            <v/>
          </cell>
          <cell r="T1469" t="str">
            <v/>
          </cell>
          <cell r="U1469" t="str">
            <v>7920</v>
          </cell>
          <cell r="V1469" t="str">
            <v>ZGFT</v>
          </cell>
          <cell r="W1469">
            <v>45748</v>
          </cell>
          <cell r="X1469">
            <v>0.11</v>
          </cell>
          <cell r="Y1469">
            <v>426.77058000000005</v>
          </cell>
        </row>
        <row r="1470">
          <cell r="A1470" t="str">
            <v>97302-001160A000</v>
          </cell>
          <cell r="B1470" t="str">
            <v>FG,VD5005_SAS,Indoor Dome Camera,1TB/1TB</v>
          </cell>
          <cell r="C1470" t="str">
            <v>429B</v>
          </cell>
          <cell r="D1470" t="str">
            <v>SE1</v>
          </cell>
          <cell r="E1470" t="str">
            <v/>
          </cell>
          <cell r="F1470" t="str">
            <v>ZGFT</v>
          </cell>
          <cell r="G1470" t="str">
            <v>OCS  97302</v>
          </cell>
          <cell r="H1470">
            <v>0</v>
          </cell>
          <cell r="I1470">
            <v>1000</v>
          </cell>
          <cell r="J1470">
            <v>0</v>
          </cell>
          <cell r="K1470">
            <v>386705.27</v>
          </cell>
          <cell r="L1470">
            <v>384886.91</v>
          </cell>
          <cell r="M1470">
            <v>0</v>
          </cell>
          <cell r="N1470">
            <v>0</v>
          </cell>
          <cell r="O1470">
            <v>0</v>
          </cell>
          <cell r="P1470" t="str">
            <v/>
          </cell>
          <cell r="Q1470" t="str">
            <v>97302</v>
          </cell>
          <cell r="R1470" t="str">
            <v/>
          </cell>
          <cell r="S1470" t="str">
            <v/>
          </cell>
          <cell r="T1470" t="str">
            <v/>
          </cell>
          <cell r="U1470" t="str">
            <v>7920</v>
          </cell>
          <cell r="V1470" t="str">
            <v>ZGFT</v>
          </cell>
          <cell r="W1470">
            <v>45748</v>
          </cell>
          <cell r="X1470">
            <v>0.11</v>
          </cell>
          <cell r="Y1470">
            <v>427.22447010000002</v>
          </cell>
        </row>
        <row r="1471">
          <cell r="A1471" t="str">
            <v>97302-001170A000</v>
          </cell>
          <cell r="B1471" t="str">
            <v>FG,VD5005_SAS,Outdoor Dome Camera</v>
          </cell>
          <cell r="C1471" t="str">
            <v>429A</v>
          </cell>
          <cell r="D1471" t="str">
            <v>SE1</v>
          </cell>
          <cell r="E1471" t="str">
            <v/>
          </cell>
          <cell r="F1471" t="str">
            <v>ZGFT</v>
          </cell>
          <cell r="G1471" t="str">
            <v>OCS  97302</v>
          </cell>
          <cell r="H1471">
            <v>0</v>
          </cell>
          <cell r="I1471">
            <v>1000</v>
          </cell>
          <cell r="J1471">
            <v>0</v>
          </cell>
          <cell r="K1471">
            <v>396737.73</v>
          </cell>
          <cell r="L1471">
            <v>394755.87</v>
          </cell>
          <cell r="M1471">
            <v>0</v>
          </cell>
          <cell r="N1471">
            <v>0</v>
          </cell>
          <cell r="O1471">
            <v>0</v>
          </cell>
          <cell r="P1471" t="str">
            <v/>
          </cell>
          <cell r="Q1471" t="str">
            <v>97302</v>
          </cell>
          <cell r="R1471" t="str">
            <v/>
          </cell>
          <cell r="S1471" t="str">
            <v/>
          </cell>
          <cell r="T1471" t="str">
            <v/>
          </cell>
          <cell r="U1471" t="str">
            <v>7920</v>
          </cell>
          <cell r="V1471" t="str">
            <v>ZGFT</v>
          </cell>
          <cell r="W1471">
            <v>45748</v>
          </cell>
          <cell r="X1471">
            <v>0.11</v>
          </cell>
          <cell r="Y1471">
            <v>438.17901570000004</v>
          </cell>
        </row>
        <row r="1472">
          <cell r="A1472" t="str">
            <v>97302-001170A000</v>
          </cell>
          <cell r="B1472" t="str">
            <v>FG,VD5005_SAS,Outdoor Dome Camera</v>
          </cell>
          <cell r="C1472" t="str">
            <v>429B</v>
          </cell>
          <cell r="D1472" t="str">
            <v>SE1</v>
          </cell>
          <cell r="E1472" t="str">
            <v/>
          </cell>
          <cell r="F1472" t="str">
            <v>ZGFT</v>
          </cell>
          <cell r="G1472" t="str">
            <v>OCS  97302</v>
          </cell>
          <cell r="H1472">
            <v>0</v>
          </cell>
          <cell r="I1472">
            <v>1000</v>
          </cell>
          <cell r="J1472">
            <v>0</v>
          </cell>
          <cell r="K1472">
            <v>397017.91</v>
          </cell>
          <cell r="L1472">
            <v>389636.15</v>
          </cell>
          <cell r="M1472">
            <v>0</v>
          </cell>
          <cell r="N1472">
            <v>0</v>
          </cell>
          <cell r="O1472">
            <v>0</v>
          </cell>
          <cell r="P1472" t="str">
            <v/>
          </cell>
          <cell r="Q1472" t="str">
            <v>97302</v>
          </cell>
          <cell r="R1472" t="str">
            <v/>
          </cell>
          <cell r="S1472" t="str">
            <v/>
          </cell>
          <cell r="T1472" t="str">
            <v/>
          </cell>
          <cell r="U1472" t="str">
            <v>7920</v>
          </cell>
          <cell r="V1472" t="str">
            <v>ZGFT</v>
          </cell>
          <cell r="W1472">
            <v>45748</v>
          </cell>
          <cell r="X1472">
            <v>0.11</v>
          </cell>
          <cell r="Y1472">
            <v>432.49612650000006</v>
          </cell>
        </row>
        <row r="1473">
          <cell r="A1473" t="str">
            <v>97302-001180A000</v>
          </cell>
          <cell r="B1473" t="str">
            <v>FG,VD5005_SAS,Outdoor Dome Camera</v>
          </cell>
          <cell r="C1473" t="str">
            <v>429A</v>
          </cell>
          <cell r="D1473" t="str">
            <v>SE1</v>
          </cell>
          <cell r="E1473" t="str">
            <v/>
          </cell>
          <cell r="F1473" t="str">
            <v>ZGFT</v>
          </cell>
          <cell r="G1473" t="str">
            <v>OCS  97302</v>
          </cell>
          <cell r="H1473">
            <v>0</v>
          </cell>
          <cell r="I1473">
            <v>1000</v>
          </cell>
          <cell r="J1473">
            <v>227230</v>
          </cell>
          <cell r="K1473">
            <v>227228.41</v>
          </cell>
          <cell r="L1473">
            <v>218365.99</v>
          </cell>
          <cell r="M1473">
            <v>0</v>
          </cell>
          <cell r="N1473">
            <v>0</v>
          </cell>
          <cell r="O1473">
            <v>0</v>
          </cell>
          <cell r="P1473" t="str">
            <v/>
          </cell>
          <cell r="Q1473" t="str">
            <v>97302</v>
          </cell>
          <cell r="R1473" t="str">
            <v/>
          </cell>
          <cell r="S1473" t="str">
            <v/>
          </cell>
          <cell r="T1473" t="str">
            <v/>
          </cell>
          <cell r="U1473" t="str">
            <v>7920</v>
          </cell>
          <cell r="V1473" t="str">
            <v>ZGFT</v>
          </cell>
          <cell r="W1473">
            <v>45748</v>
          </cell>
          <cell r="X1473">
            <v>0.11</v>
          </cell>
          <cell r="Y1473">
            <v>242.3862489</v>
          </cell>
        </row>
        <row r="1474">
          <cell r="A1474" t="str">
            <v>97302-001180A000</v>
          </cell>
          <cell r="B1474" t="str">
            <v>FG,VD5005_SAS,Outdoor Dome Camera</v>
          </cell>
          <cell r="C1474" t="str">
            <v>429B</v>
          </cell>
          <cell r="D1474" t="str">
            <v>SE1</v>
          </cell>
          <cell r="E1474" t="str">
            <v/>
          </cell>
          <cell r="F1474" t="str">
            <v>ZGFT</v>
          </cell>
          <cell r="G1474" t="str">
            <v>OCS  97302</v>
          </cell>
          <cell r="H1474">
            <v>0</v>
          </cell>
          <cell r="I1474">
            <v>1000</v>
          </cell>
          <cell r="J1474">
            <v>0</v>
          </cell>
          <cell r="K1474">
            <v>226468.41</v>
          </cell>
          <cell r="L1474">
            <v>217806.96</v>
          </cell>
          <cell r="M1474">
            <v>0</v>
          </cell>
          <cell r="N1474">
            <v>0</v>
          </cell>
          <cell r="O1474">
            <v>0</v>
          </cell>
          <cell r="P1474" t="str">
            <v/>
          </cell>
          <cell r="Q1474" t="str">
            <v>97302</v>
          </cell>
          <cell r="R1474" t="str">
            <v/>
          </cell>
          <cell r="S1474" t="str">
            <v/>
          </cell>
          <cell r="T1474" t="str">
            <v/>
          </cell>
          <cell r="U1474" t="str">
            <v>7920</v>
          </cell>
          <cell r="V1474" t="str">
            <v>ZGFT</v>
          </cell>
          <cell r="W1474">
            <v>45748</v>
          </cell>
          <cell r="X1474">
            <v>0.11</v>
          </cell>
          <cell r="Y1474">
            <v>241.76572560000002</v>
          </cell>
        </row>
        <row r="1475">
          <cell r="A1475" t="str">
            <v>97302-001190A000</v>
          </cell>
          <cell r="B1475" t="str">
            <v>FG,VD5005_SAS,Outdoor Dome Camera</v>
          </cell>
          <cell r="C1475" t="str">
            <v>429A</v>
          </cell>
          <cell r="D1475" t="str">
            <v>SE1</v>
          </cell>
          <cell r="E1475" t="str">
            <v/>
          </cell>
          <cell r="F1475" t="str">
            <v>ZGFT</v>
          </cell>
          <cell r="G1475" t="str">
            <v>OCS  97302</v>
          </cell>
          <cell r="H1475">
            <v>0</v>
          </cell>
          <cell r="I1475">
            <v>1000</v>
          </cell>
          <cell r="J1475">
            <v>195711</v>
          </cell>
          <cell r="K1475">
            <v>201028.41</v>
          </cell>
          <cell r="L1475">
            <v>192165.99</v>
          </cell>
          <cell r="M1475">
            <v>0</v>
          </cell>
          <cell r="N1475">
            <v>0</v>
          </cell>
          <cell r="O1475">
            <v>0</v>
          </cell>
          <cell r="P1475" t="str">
            <v/>
          </cell>
          <cell r="Q1475" t="str">
            <v>97302</v>
          </cell>
          <cell r="R1475" t="str">
            <v/>
          </cell>
          <cell r="S1475" t="str">
            <v/>
          </cell>
          <cell r="T1475" t="str">
            <v/>
          </cell>
          <cell r="U1475" t="str">
            <v>7920</v>
          </cell>
          <cell r="V1475" t="str">
            <v>ZGFT</v>
          </cell>
          <cell r="W1475">
            <v>45748</v>
          </cell>
          <cell r="X1475">
            <v>0.11</v>
          </cell>
          <cell r="Y1475">
            <v>213.3042489</v>
          </cell>
        </row>
        <row r="1476">
          <cell r="A1476" t="str">
            <v>97302-001190A000</v>
          </cell>
          <cell r="B1476" t="str">
            <v>FG,VD5005_SAS,Outdoor Dome Camera</v>
          </cell>
          <cell r="C1476" t="str">
            <v>429B</v>
          </cell>
          <cell r="D1476" t="str">
            <v>SE1</v>
          </cell>
          <cell r="E1476" t="str">
            <v/>
          </cell>
          <cell r="F1476" t="str">
            <v>ZGFT</v>
          </cell>
          <cell r="G1476" t="str">
            <v>OCS  97302</v>
          </cell>
          <cell r="H1476">
            <v>0</v>
          </cell>
          <cell r="I1476">
            <v>1000</v>
          </cell>
          <cell r="J1476">
            <v>0</v>
          </cell>
          <cell r="K1476">
            <v>200268.41</v>
          </cell>
          <cell r="L1476">
            <v>191606.96</v>
          </cell>
          <cell r="M1476">
            <v>0</v>
          </cell>
          <cell r="N1476">
            <v>0</v>
          </cell>
          <cell r="O1476">
            <v>0</v>
          </cell>
          <cell r="P1476" t="str">
            <v/>
          </cell>
          <cell r="Q1476" t="str">
            <v>97302</v>
          </cell>
          <cell r="R1476" t="str">
            <v/>
          </cell>
          <cell r="S1476" t="str">
            <v/>
          </cell>
          <cell r="T1476" t="str">
            <v/>
          </cell>
          <cell r="U1476" t="str">
            <v>7920</v>
          </cell>
          <cell r="V1476" t="str">
            <v>ZGFT</v>
          </cell>
          <cell r="W1476">
            <v>45748</v>
          </cell>
          <cell r="X1476">
            <v>0.11</v>
          </cell>
          <cell r="Y1476">
            <v>212.6837256</v>
          </cell>
        </row>
        <row r="1477">
          <cell r="A1477" t="str">
            <v>97302-001200A000</v>
          </cell>
          <cell r="B1477" t="str">
            <v>FG,VD5005_SAS,Outdoor Dome Camera</v>
          </cell>
          <cell r="C1477" t="str">
            <v>429A</v>
          </cell>
          <cell r="D1477" t="str">
            <v>SE1</v>
          </cell>
          <cell r="E1477" t="str">
            <v/>
          </cell>
          <cell r="F1477" t="str">
            <v>ZGFT</v>
          </cell>
          <cell r="G1477" t="str">
            <v>OCS  97302</v>
          </cell>
          <cell r="H1477">
            <v>0</v>
          </cell>
          <cell r="I1477">
            <v>1000</v>
          </cell>
          <cell r="J1477">
            <v>182584.17</v>
          </cell>
          <cell r="K1477">
            <v>174828.41</v>
          </cell>
          <cell r="L1477">
            <v>166072.01</v>
          </cell>
          <cell r="M1477">
            <v>0</v>
          </cell>
          <cell r="N1477">
            <v>0</v>
          </cell>
          <cell r="O1477">
            <v>0</v>
          </cell>
          <cell r="P1477" t="str">
            <v/>
          </cell>
          <cell r="Q1477" t="str">
            <v>97302</v>
          </cell>
          <cell r="R1477" t="str">
            <v/>
          </cell>
          <cell r="S1477" t="str">
            <v/>
          </cell>
          <cell r="T1477" t="str">
            <v/>
          </cell>
          <cell r="U1477" t="str">
            <v>7920</v>
          </cell>
          <cell r="V1477" t="str">
            <v>ZGFT</v>
          </cell>
          <cell r="W1477">
            <v>45748</v>
          </cell>
          <cell r="X1477">
            <v>0.11</v>
          </cell>
          <cell r="Y1477">
            <v>184.33993110000003</v>
          </cell>
        </row>
        <row r="1478">
          <cell r="A1478" t="str">
            <v>97302-001200A000</v>
          </cell>
          <cell r="B1478" t="str">
            <v>FG,VD5005_SAS,Outdoor Dome Camera</v>
          </cell>
          <cell r="C1478" t="str">
            <v>429B</v>
          </cell>
          <cell r="D1478" t="str">
            <v>SE1</v>
          </cell>
          <cell r="E1478" t="str">
            <v/>
          </cell>
          <cell r="F1478" t="str">
            <v>ZGFT</v>
          </cell>
          <cell r="G1478" t="str">
            <v>OCS  97302</v>
          </cell>
          <cell r="H1478">
            <v>0</v>
          </cell>
          <cell r="I1478">
            <v>1000</v>
          </cell>
          <cell r="J1478">
            <v>0</v>
          </cell>
          <cell r="K1478">
            <v>174068.41</v>
          </cell>
          <cell r="L1478">
            <v>165406.96</v>
          </cell>
          <cell r="M1478">
            <v>0</v>
          </cell>
          <cell r="N1478">
            <v>0</v>
          </cell>
          <cell r="O1478">
            <v>0</v>
          </cell>
          <cell r="P1478" t="str">
            <v/>
          </cell>
          <cell r="Q1478" t="str">
            <v>97302</v>
          </cell>
          <cell r="R1478" t="str">
            <v/>
          </cell>
          <cell r="S1478" t="str">
            <v/>
          </cell>
          <cell r="T1478" t="str">
            <v/>
          </cell>
          <cell r="U1478" t="str">
            <v>7920</v>
          </cell>
          <cell r="V1478" t="str">
            <v>ZGFT</v>
          </cell>
          <cell r="W1478">
            <v>45748</v>
          </cell>
          <cell r="X1478">
            <v>0.11</v>
          </cell>
          <cell r="Y1478">
            <v>183.60172560000001</v>
          </cell>
        </row>
        <row r="1479">
          <cell r="A1479" t="str">
            <v>97302-001220A000</v>
          </cell>
          <cell r="B1479" t="str">
            <v>FG,VD5006_SAS,Indoor Dome Camera(FIPS)</v>
          </cell>
          <cell r="C1479" t="str">
            <v>429A</v>
          </cell>
          <cell r="D1479" t="str">
            <v>SE1</v>
          </cell>
          <cell r="E1479" t="str">
            <v/>
          </cell>
          <cell r="F1479" t="str">
            <v>ZGFT</v>
          </cell>
          <cell r="G1479" t="str">
            <v>OCS  97302</v>
          </cell>
          <cell r="H1479">
            <v>0</v>
          </cell>
          <cell r="I1479">
            <v>1000</v>
          </cell>
          <cell r="J1479">
            <v>0</v>
          </cell>
          <cell r="K1479">
            <v>216642.9</v>
          </cell>
          <cell r="L1479">
            <v>215406.72</v>
          </cell>
          <cell r="M1479">
            <v>0</v>
          </cell>
          <cell r="N1479">
            <v>0</v>
          </cell>
          <cell r="O1479">
            <v>0</v>
          </cell>
          <cell r="P1479" t="str">
            <v/>
          </cell>
          <cell r="Q1479" t="str">
            <v>97302</v>
          </cell>
          <cell r="R1479" t="str">
            <v/>
          </cell>
          <cell r="S1479" t="str">
            <v/>
          </cell>
          <cell r="T1479" t="str">
            <v/>
          </cell>
          <cell r="U1479" t="str">
            <v>7920</v>
          </cell>
          <cell r="V1479" t="str">
            <v>ZGFT</v>
          </cell>
          <cell r="W1479">
            <v>45748</v>
          </cell>
          <cell r="X1479">
            <v>0.11</v>
          </cell>
          <cell r="Y1479">
            <v>239.10145920000002</v>
          </cell>
        </row>
        <row r="1480">
          <cell r="A1480" t="str">
            <v>97302-001230A000</v>
          </cell>
          <cell r="B1480" t="str">
            <v>FG,VD5006_SAS,Indoor Dome Camera(FIPS)</v>
          </cell>
          <cell r="C1480" t="str">
            <v>429A</v>
          </cell>
          <cell r="D1480" t="str">
            <v>SE1</v>
          </cell>
          <cell r="E1480" t="str">
            <v/>
          </cell>
          <cell r="F1480" t="str">
            <v>ZGFT</v>
          </cell>
          <cell r="G1480" t="str">
            <v>OCS  97302</v>
          </cell>
          <cell r="H1480">
            <v>0</v>
          </cell>
          <cell r="I1480">
            <v>1000</v>
          </cell>
          <cell r="J1480">
            <v>0</v>
          </cell>
          <cell r="K1480">
            <v>242842.9</v>
          </cell>
          <cell r="L1480">
            <v>241606.72</v>
          </cell>
          <cell r="M1480">
            <v>0</v>
          </cell>
          <cell r="N1480">
            <v>0</v>
          </cell>
          <cell r="O1480">
            <v>0</v>
          </cell>
          <cell r="P1480" t="str">
            <v/>
          </cell>
          <cell r="Q1480" t="str">
            <v>97302</v>
          </cell>
          <cell r="R1480" t="str">
            <v/>
          </cell>
          <cell r="S1480" t="str">
            <v/>
          </cell>
          <cell r="T1480" t="str">
            <v/>
          </cell>
          <cell r="U1480" t="str">
            <v>7920</v>
          </cell>
          <cell r="V1480" t="str">
            <v>ZGFT</v>
          </cell>
          <cell r="W1480">
            <v>45748</v>
          </cell>
          <cell r="X1480">
            <v>0.11</v>
          </cell>
          <cell r="Y1480">
            <v>268.18345920000002</v>
          </cell>
        </row>
        <row r="1481">
          <cell r="A1481" t="str">
            <v>97302-001240A000</v>
          </cell>
          <cell r="B1481" t="str">
            <v>FG,VD5006_SAS,Indoor Dome Camera(FIPS)</v>
          </cell>
          <cell r="C1481" t="str">
            <v>429A</v>
          </cell>
          <cell r="D1481" t="str">
            <v>SE1</v>
          </cell>
          <cell r="E1481" t="str">
            <v/>
          </cell>
          <cell r="F1481" t="str">
            <v>ZGFT</v>
          </cell>
          <cell r="G1481" t="str">
            <v>OCS  97302</v>
          </cell>
          <cell r="H1481">
            <v>0</v>
          </cell>
          <cell r="I1481">
            <v>1000</v>
          </cell>
          <cell r="J1481">
            <v>0</v>
          </cell>
          <cell r="K1481">
            <v>269042.90000000002</v>
          </cell>
          <cell r="L1481">
            <v>267806.71999999997</v>
          </cell>
          <cell r="M1481">
            <v>0</v>
          </cell>
          <cell r="N1481">
            <v>0</v>
          </cell>
          <cell r="O1481">
            <v>0</v>
          </cell>
          <cell r="P1481" t="str">
            <v/>
          </cell>
          <cell r="Q1481" t="str">
            <v>97302</v>
          </cell>
          <cell r="R1481" t="str">
            <v/>
          </cell>
          <cell r="S1481" t="str">
            <v/>
          </cell>
          <cell r="T1481" t="str">
            <v/>
          </cell>
          <cell r="U1481" t="str">
            <v>7920</v>
          </cell>
          <cell r="V1481" t="str">
            <v>ZGFT</v>
          </cell>
          <cell r="W1481">
            <v>45748</v>
          </cell>
          <cell r="X1481">
            <v>0.11</v>
          </cell>
          <cell r="Y1481">
            <v>297.26545920000001</v>
          </cell>
        </row>
        <row r="1482">
          <cell r="A1482" t="str">
            <v>97302-001270A000</v>
          </cell>
          <cell r="B1482" t="str">
            <v>FG,VD5006_SAS,Outdoor Dome Camera(FIPS)</v>
          </cell>
          <cell r="C1482" t="str">
            <v>429A</v>
          </cell>
          <cell r="D1482" t="str">
            <v>SE1</v>
          </cell>
          <cell r="E1482" t="str">
            <v/>
          </cell>
          <cell r="F1482" t="str">
            <v>ZGFT</v>
          </cell>
          <cell r="G1482" t="str">
            <v>OCS  97302</v>
          </cell>
          <cell r="H1482">
            <v>0</v>
          </cell>
          <cell r="I1482">
            <v>1000</v>
          </cell>
          <cell r="J1482">
            <v>0</v>
          </cell>
          <cell r="K1482">
            <v>227502.81</v>
          </cell>
          <cell r="L1482">
            <v>226103.13</v>
          </cell>
          <cell r="M1482">
            <v>0</v>
          </cell>
          <cell r="N1482">
            <v>0</v>
          </cell>
          <cell r="O1482">
            <v>0</v>
          </cell>
          <cell r="P1482" t="str">
            <v/>
          </cell>
          <cell r="Q1482" t="str">
            <v>97302</v>
          </cell>
          <cell r="R1482" t="str">
            <v/>
          </cell>
          <cell r="S1482" t="str">
            <v/>
          </cell>
          <cell r="T1482" t="str">
            <v/>
          </cell>
          <cell r="U1482" t="str">
            <v>7920</v>
          </cell>
          <cell r="V1482" t="str">
            <v>ZGFT</v>
          </cell>
          <cell r="W1482">
            <v>45748</v>
          </cell>
          <cell r="X1482">
            <v>0.11</v>
          </cell>
          <cell r="Y1482">
            <v>250.97447430000003</v>
          </cell>
        </row>
        <row r="1483">
          <cell r="A1483" t="str">
            <v>97302-001280A000</v>
          </cell>
          <cell r="B1483" t="str">
            <v>FG,VD5006_SAS,Outdoor Dome Camera(FIPS)</v>
          </cell>
          <cell r="C1483" t="str">
            <v>429A</v>
          </cell>
          <cell r="D1483" t="str">
            <v>SE1</v>
          </cell>
          <cell r="E1483" t="str">
            <v/>
          </cell>
          <cell r="F1483" t="str">
            <v>ZGFT</v>
          </cell>
          <cell r="G1483" t="str">
            <v>OCS  97302</v>
          </cell>
          <cell r="H1483">
            <v>0</v>
          </cell>
          <cell r="I1483">
            <v>1000</v>
          </cell>
          <cell r="J1483">
            <v>0</v>
          </cell>
          <cell r="K1483">
            <v>253702.81</v>
          </cell>
          <cell r="L1483">
            <v>252303.13</v>
          </cell>
          <cell r="M1483">
            <v>0</v>
          </cell>
          <cell r="N1483">
            <v>0</v>
          </cell>
          <cell r="O1483">
            <v>0</v>
          </cell>
          <cell r="P1483" t="str">
            <v/>
          </cell>
          <cell r="Q1483" t="str">
            <v>97302</v>
          </cell>
          <cell r="R1483" t="str">
            <v/>
          </cell>
          <cell r="S1483" t="str">
            <v/>
          </cell>
          <cell r="T1483" t="str">
            <v/>
          </cell>
          <cell r="U1483" t="str">
            <v>7920</v>
          </cell>
          <cell r="V1483" t="str">
            <v>ZGFT</v>
          </cell>
          <cell r="W1483">
            <v>45748</v>
          </cell>
          <cell r="X1483">
            <v>0.11</v>
          </cell>
          <cell r="Y1483">
            <v>280.05647430000005</v>
          </cell>
        </row>
        <row r="1484">
          <cell r="A1484" t="str">
            <v>97302-001290A000</v>
          </cell>
          <cell r="B1484" t="str">
            <v>FG,VD5006_SAS,Outdoor Dome Camera(FIPS)</v>
          </cell>
          <cell r="C1484" t="str">
            <v>429A</v>
          </cell>
          <cell r="D1484" t="str">
            <v>SE1</v>
          </cell>
          <cell r="E1484" t="str">
            <v/>
          </cell>
          <cell r="F1484" t="str">
            <v>ZGFT</v>
          </cell>
          <cell r="G1484" t="str">
            <v>OCS  97302</v>
          </cell>
          <cell r="H1484">
            <v>0</v>
          </cell>
          <cell r="I1484">
            <v>1000</v>
          </cell>
          <cell r="J1484">
            <v>0</v>
          </cell>
          <cell r="K1484">
            <v>279902.81</v>
          </cell>
          <cell r="L1484">
            <v>278503.13</v>
          </cell>
          <cell r="M1484">
            <v>0</v>
          </cell>
          <cell r="N1484">
            <v>0</v>
          </cell>
          <cell r="O1484">
            <v>0</v>
          </cell>
          <cell r="P1484" t="str">
            <v/>
          </cell>
          <cell r="Q1484" t="str">
            <v>97302</v>
          </cell>
          <cell r="R1484" t="str">
            <v/>
          </cell>
          <cell r="S1484" t="str">
            <v/>
          </cell>
          <cell r="T1484" t="str">
            <v/>
          </cell>
          <cell r="U1484" t="str">
            <v>7920</v>
          </cell>
          <cell r="V1484" t="str">
            <v>ZGFT</v>
          </cell>
          <cell r="W1484">
            <v>45748</v>
          </cell>
          <cell r="X1484">
            <v>0.11</v>
          </cell>
          <cell r="Y1484">
            <v>309.13847430000004</v>
          </cell>
        </row>
        <row r="1485">
          <cell r="A1485" t="str">
            <v>97302-001300A000</v>
          </cell>
          <cell r="B1485" t="str">
            <v>FG,VD5006_SAS,Outdoor Dome Camera(FIPS)</v>
          </cell>
          <cell r="C1485" t="str">
            <v>429A</v>
          </cell>
          <cell r="D1485" t="str">
            <v>SE1</v>
          </cell>
          <cell r="E1485" t="str">
            <v/>
          </cell>
          <cell r="F1485" t="str">
            <v>ZGFT</v>
          </cell>
          <cell r="G1485" t="str">
            <v>OCS  97302</v>
          </cell>
          <cell r="H1485">
            <v>0</v>
          </cell>
          <cell r="I1485">
            <v>1000</v>
          </cell>
          <cell r="J1485">
            <v>0</v>
          </cell>
          <cell r="K1485">
            <v>450402.81</v>
          </cell>
          <cell r="L1485">
            <v>449003.13</v>
          </cell>
          <cell r="M1485">
            <v>0</v>
          </cell>
          <cell r="N1485">
            <v>0</v>
          </cell>
          <cell r="O1485">
            <v>0</v>
          </cell>
          <cell r="P1485" t="str">
            <v/>
          </cell>
          <cell r="Q1485" t="str">
            <v>97302</v>
          </cell>
          <cell r="R1485" t="str">
            <v/>
          </cell>
          <cell r="S1485" t="str">
            <v/>
          </cell>
          <cell r="T1485" t="str">
            <v/>
          </cell>
          <cell r="U1485" t="str">
            <v>7920</v>
          </cell>
          <cell r="V1485" t="str">
            <v>ZGFT</v>
          </cell>
          <cell r="W1485">
            <v>45748</v>
          </cell>
          <cell r="X1485">
            <v>0.11</v>
          </cell>
          <cell r="Y1485">
            <v>498.39347430000004</v>
          </cell>
        </row>
        <row r="1486">
          <cell r="A1486" t="str">
            <v>97302-001310A000</v>
          </cell>
          <cell r="B1486" t="str">
            <v>FG,VD5005_SAS,Indoor Dome Camera(FIPS)</v>
          </cell>
          <cell r="C1486" t="str">
            <v>429A</v>
          </cell>
          <cell r="D1486" t="str">
            <v>SE1</v>
          </cell>
          <cell r="E1486" t="str">
            <v/>
          </cell>
          <cell r="F1486" t="str">
            <v>ZGFT</v>
          </cell>
          <cell r="G1486" t="str">
            <v>OCS  97302</v>
          </cell>
          <cell r="H1486">
            <v>0</v>
          </cell>
          <cell r="I1486">
            <v>1000</v>
          </cell>
          <cell r="J1486">
            <v>0</v>
          </cell>
          <cell r="K1486">
            <v>169866.69</v>
          </cell>
          <cell r="L1486">
            <v>168630.51</v>
          </cell>
          <cell r="M1486">
            <v>0</v>
          </cell>
          <cell r="N1486">
            <v>0</v>
          </cell>
          <cell r="O1486">
            <v>0</v>
          </cell>
          <cell r="P1486" t="str">
            <v/>
          </cell>
          <cell r="Q1486" t="str">
            <v>97302</v>
          </cell>
          <cell r="R1486" t="str">
            <v/>
          </cell>
          <cell r="S1486" t="str">
            <v/>
          </cell>
          <cell r="T1486" t="str">
            <v/>
          </cell>
          <cell r="U1486" t="str">
            <v>7920</v>
          </cell>
          <cell r="V1486" t="str">
            <v>ZGFT</v>
          </cell>
          <cell r="W1486">
            <v>45748</v>
          </cell>
          <cell r="X1486">
            <v>0.11</v>
          </cell>
          <cell r="Y1486">
            <v>187.17986610000003</v>
          </cell>
        </row>
        <row r="1487">
          <cell r="A1487" t="str">
            <v>97302-001320A000</v>
          </cell>
          <cell r="B1487" t="str">
            <v>FG,VD5005_SAS,Indoor Dome Camera(FIPS)</v>
          </cell>
          <cell r="C1487" t="str">
            <v>429A</v>
          </cell>
          <cell r="D1487" t="str">
            <v>SE1</v>
          </cell>
          <cell r="E1487" t="str">
            <v/>
          </cell>
          <cell r="F1487" t="str">
            <v>ZGFT</v>
          </cell>
          <cell r="G1487" t="str">
            <v>OCS  97302</v>
          </cell>
          <cell r="H1487">
            <v>0</v>
          </cell>
          <cell r="I1487">
            <v>1000</v>
          </cell>
          <cell r="J1487">
            <v>0</v>
          </cell>
          <cell r="K1487">
            <v>196066.69</v>
          </cell>
          <cell r="L1487">
            <v>194830.51</v>
          </cell>
          <cell r="M1487">
            <v>0</v>
          </cell>
          <cell r="N1487">
            <v>0</v>
          </cell>
          <cell r="O1487">
            <v>0</v>
          </cell>
          <cell r="P1487" t="str">
            <v/>
          </cell>
          <cell r="Q1487" t="str">
            <v>97302</v>
          </cell>
          <cell r="R1487" t="str">
            <v/>
          </cell>
          <cell r="S1487" t="str">
            <v/>
          </cell>
          <cell r="T1487" t="str">
            <v/>
          </cell>
          <cell r="U1487" t="str">
            <v>7920</v>
          </cell>
          <cell r="V1487" t="str">
            <v>ZGFT</v>
          </cell>
          <cell r="W1487">
            <v>45748</v>
          </cell>
          <cell r="X1487">
            <v>0.11</v>
          </cell>
          <cell r="Y1487">
            <v>216.26186610000002</v>
          </cell>
        </row>
        <row r="1488">
          <cell r="A1488" t="str">
            <v>97302-001330A000</v>
          </cell>
          <cell r="B1488" t="str">
            <v>FG,VD5005_SAS,Indoor Dome Camera(FIPS)</v>
          </cell>
          <cell r="C1488" t="str">
            <v>429A</v>
          </cell>
          <cell r="D1488" t="str">
            <v>SE1</v>
          </cell>
          <cell r="E1488" t="str">
            <v/>
          </cell>
          <cell r="F1488" t="str">
            <v>ZGFT</v>
          </cell>
          <cell r="G1488" t="str">
            <v>OCS  97302</v>
          </cell>
          <cell r="H1488">
            <v>0</v>
          </cell>
          <cell r="I1488">
            <v>1000</v>
          </cell>
          <cell r="J1488">
            <v>0</v>
          </cell>
          <cell r="K1488">
            <v>222266.69</v>
          </cell>
          <cell r="L1488">
            <v>221030.51</v>
          </cell>
          <cell r="M1488">
            <v>0</v>
          </cell>
          <cell r="N1488">
            <v>0</v>
          </cell>
          <cell r="O1488">
            <v>0</v>
          </cell>
          <cell r="P1488" t="str">
            <v/>
          </cell>
          <cell r="Q1488" t="str">
            <v>97302</v>
          </cell>
          <cell r="R1488" t="str">
            <v/>
          </cell>
          <cell r="S1488" t="str">
            <v/>
          </cell>
          <cell r="T1488" t="str">
            <v/>
          </cell>
          <cell r="U1488" t="str">
            <v>7920</v>
          </cell>
          <cell r="V1488" t="str">
            <v>ZGFT</v>
          </cell>
          <cell r="W1488">
            <v>45748</v>
          </cell>
          <cell r="X1488">
            <v>0.11</v>
          </cell>
          <cell r="Y1488">
            <v>245.34386610000004</v>
          </cell>
        </row>
        <row r="1489">
          <cell r="A1489" t="str">
            <v>97302-001340A000</v>
          </cell>
          <cell r="B1489" t="str">
            <v>FG,VD5005_SAS,Indoor Dome Camera(FIPS)</v>
          </cell>
          <cell r="C1489" t="str">
            <v>429A</v>
          </cell>
          <cell r="D1489" t="str">
            <v>SE1</v>
          </cell>
          <cell r="E1489" t="str">
            <v/>
          </cell>
          <cell r="F1489" t="str">
            <v>ZGFT</v>
          </cell>
          <cell r="G1489" t="str">
            <v>OCS  97302</v>
          </cell>
          <cell r="H1489">
            <v>0</v>
          </cell>
          <cell r="I1489">
            <v>1000</v>
          </cell>
          <cell r="J1489">
            <v>0</v>
          </cell>
          <cell r="K1489">
            <v>248466.69</v>
          </cell>
          <cell r="L1489">
            <v>247230.51</v>
          </cell>
          <cell r="M1489">
            <v>0</v>
          </cell>
          <cell r="N1489">
            <v>0</v>
          </cell>
          <cell r="O1489">
            <v>0</v>
          </cell>
          <cell r="P1489" t="str">
            <v/>
          </cell>
          <cell r="Q1489" t="str">
            <v>97302</v>
          </cell>
          <cell r="R1489" t="str">
            <v/>
          </cell>
          <cell r="S1489" t="str">
            <v/>
          </cell>
          <cell r="T1489" t="str">
            <v/>
          </cell>
          <cell r="U1489" t="str">
            <v>7920</v>
          </cell>
          <cell r="V1489" t="str">
            <v>ZGFT</v>
          </cell>
          <cell r="W1489">
            <v>45748</v>
          </cell>
          <cell r="X1489">
            <v>0.11</v>
          </cell>
          <cell r="Y1489">
            <v>274.42586610000001</v>
          </cell>
        </row>
        <row r="1490">
          <cell r="A1490" t="str">
            <v>97302-001350A000</v>
          </cell>
          <cell r="B1490" t="str">
            <v>FG,VD5005_SAS,Indoor Dome Camera(FIPS)</v>
          </cell>
          <cell r="C1490" t="str">
            <v>429A</v>
          </cell>
          <cell r="D1490" t="str">
            <v>SE1</v>
          </cell>
          <cell r="E1490" t="str">
            <v/>
          </cell>
          <cell r="F1490" t="str">
            <v>ZGFT</v>
          </cell>
          <cell r="G1490" t="str">
            <v>OCS  97302</v>
          </cell>
          <cell r="H1490">
            <v>0</v>
          </cell>
          <cell r="I1490">
            <v>1000</v>
          </cell>
          <cell r="J1490">
            <v>0</v>
          </cell>
          <cell r="K1490">
            <v>418966.69</v>
          </cell>
          <cell r="L1490">
            <v>417730.51</v>
          </cell>
          <cell r="M1490">
            <v>0</v>
          </cell>
          <cell r="N1490">
            <v>0</v>
          </cell>
          <cell r="O1490">
            <v>0</v>
          </cell>
          <cell r="P1490" t="str">
            <v/>
          </cell>
          <cell r="Q1490" t="str">
            <v>97302</v>
          </cell>
          <cell r="R1490" t="str">
            <v/>
          </cell>
          <cell r="S1490" t="str">
            <v/>
          </cell>
          <cell r="T1490" t="str">
            <v/>
          </cell>
          <cell r="U1490" t="str">
            <v>7920</v>
          </cell>
          <cell r="V1490" t="str">
            <v>ZGFT</v>
          </cell>
          <cell r="W1490">
            <v>45748</v>
          </cell>
          <cell r="X1490">
            <v>0.11</v>
          </cell>
          <cell r="Y1490">
            <v>463.6808661</v>
          </cell>
        </row>
        <row r="1491">
          <cell r="A1491" t="str">
            <v>97302-001360A000</v>
          </cell>
          <cell r="B1491" t="str">
            <v>FG,VD5005_SAS,Outdoor Dome Camera(FIPS)</v>
          </cell>
          <cell r="C1491" t="str">
            <v>429A</v>
          </cell>
          <cell r="D1491" t="str">
            <v>SE1</v>
          </cell>
          <cell r="E1491" t="str">
            <v/>
          </cell>
          <cell r="F1491" t="str">
            <v>ZGFT</v>
          </cell>
          <cell r="G1491" t="str">
            <v>OCS  97302</v>
          </cell>
          <cell r="H1491">
            <v>0</v>
          </cell>
          <cell r="I1491">
            <v>1000</v>
          </cell>
          <cell r="J1491">
            <v>0</v>
          </cell>
          <cell r="K1491">
            <v>180122.53</v>
          </cell>
          <cell r="L1491">
            <v>178722.85</v>
          </cell>
          <cell r="M1491">
            <v>0</v>
          </cell>
          <cell r="N1491">
            <v>0</v>
          </cell>
          <cell r="O1491">
            <v>0</v>
          </cell>
          <cell r="P1491" t="str">
            <v/>
          </cell>
          <cell r="Q1491" t="str">
            <v>97302</v>
          </cell>
          <cell r="R1491" t="str">
            <v/>
          </cell>
          <cell r="S1491" t="str">
            <v/>
          </cell>
          <cell r="T1491" t="str">
            <v/>
          </cell>
          <cell r="U1491" t="str">
            <v>7920</v>
          </cell>
          <cell r="V1491" t="str">
            <v>ZGFT</v>
          </cell>
          <cell r="W1491">
            <v>45748</v>
          </cell>
          <cell r="X1491">
            <v>0.11</v>
          </cell>
          <cell r="Y1491">
            <v>198.3823635</v>
          </cell>
        </row>
        <row r="1492">
          <cell r="A1492" t="str">
            <v>97302-001370A000</v>
          </cell>
          <cell r="B1492" t="str">
            <v>FG,VD5005_SAS,Outdoor Dome Camera(FIPS)</v>
          </cell>
          <cell r="C1492" t="str">
            <v>429A</v>
          </cell>
          <cell r="D1492" t="str">
            <v>SE1</v>
          </cell>
          <cell r="E1492" t="str">
            <v/>
          </cell>
          <cell r="F1492" t="str">
            <v>ZGFT</v>
          </cell>
          <cell r="G1492" t="str">
            <v>OCS  97302</v>
          </cell>
          <cell r="H1492">
            <v>0</v>
          </cell>
          <cell r="I1492">
            <v>1000</v>
          </cell>
          <cell r="J1492">
            <v>0</v>
          </cell>
          <cell r="K1492">
            <v>206322.53</v>
          </cell>
          <cell r="L1492">
            <v>204922.85</v>
          </cell>
          <cell r="M1492">
            <v>0</v>
          </cell>
          <cell r="N1492">
            <v>0</v>
          </cell>
          <cell r="O1492">
            <v>0</v>
          </cell>
          <cell r="P1492" t="str">
            <v/>
          </cell>
          <cell r="Q1492" t="str">
            <v>97302</v>
          </cell>
          <cell r="R1492" t="str">
            <v/>
          </cell>
          <cell r="S1492" t="str">
            <v/>
          </cell>
          <cell r="T1492" t="str">
            <v/>
          </cell>
          <cell r="U1492" t="str">
            <v>7920</v>
          </cell>
          <cell r="V1492" t="str">
            <v>ZGFT</v>
          </cell>
          <cell r="W1492">
            <v>45748</v>
          </cell>
          <cell r="X1492">
            <v>0.11</v>
          </cell>
          <cell r="Y1492">
            <v>227.46436350000002</v>
          </cell>
        </row>
        <row r="1493">
          <cell r="A1493" t="str">
            <v>97302-001380A000</v>
          </cell>
          <cell r="B1493" t="str">
            <v>FG,VD5005_SAS,Outdoor Dome Camera(FIPS)</v>
          </cell>
          <cell r="C1493" t="str">
            <v>429A</v>
          </cell>
          <cell r="D1493" t="str">
            <v>SE1</v>
          </cell>
          <cell r="E1493" t="str">
            <v/>
          </cell>
          <cell r="F1493" t="str">
            <v>ZGFT</v>
          </cell>
          <cell r="G1493" t="str">
            <v>OCS  97302</v>
          </cell>
          <cell r="H1493">
            <v>0</v>
          </cell>
          <cell r="I1493">
            <v>1000</v>
          </cell>
          <cell r="J1493">
            <v>0</v>
          </cell>
          <cell r="K1493">
            <v>232522.53</v>
          </cell>
          <cell r="L1493">
            <v>231122.85</v>
          </cell>
          <cell r="M1493">
            <v>0</v>
          </cell>
          <cell r="N1493">
            <v>0</v>
          </cell>
          <cell r="O1493">
            <v>0</v>
          </cell>
          <cell r="P1493" t="str">
            <v/>
          </cell>
          <cell r="Q1493" t="str">
            <v>97302</v>
          </cell>
          <cell r="R1493" t="str">
            <v/>
          </cell>
          <cell r="S1493" t="str">
            <v/>
          </cell>
          <cell r="T1493" t="str">
            <v/>
          </cell>
          <cell r="U1493" t="str">
            <v>7920</v>
          </cell>
          <cell r="V1493" t="str">
            <v>ZGFT</v>
          </cell>
          <cell r="W1493">
            <v>45748</v>
          </cell>
          <cell r="X1493">
            <v>0.11</v>
          </cell>
          <cell r="Y1493">
            <v>256.54636350000004</v>
          </cell>
        </row>
        <row r="1494">
          <cell r="A1494" t="str">
            <v>97302-001390A000</v>
          </cell>
          <cell r="B1494" t="str">
            <v>FG,VD5005_SAS,Outdoor Dome Camera(FIPS)</v>
          </cell>
          <cell r="C1494" t="str">
            <v>429A</v>
          </cell>
          <cell r="D1494" t="str">
            <v>SE1</v>
          </cell>
          <cell r="E1494" t="str">
            <v/>
          </cell>
          <cell r="F1494" t="str">
            <v>ZGFT</v>
          </cell>
          <cell r="G1494" t="str">
            <v>OCS  97302</v>
          </cell>
          <cell r="H1494">
            <v>0</v>
          </cell>
          <cell r="I1494">
            <v>1000</v>
          </cell>
          <cell r="J1494">
            <v>0</v>
          </cell>
          <cell r="K1494">
            <v>258722.53</v>
          </cell>
          <cell r="L1494">
            <v>257322.85</v>
          </cell>
          <cell r="M1494">
            <v>0</v>
          </cell>
          <cell r="N1494">
            <v>0</v>
          </cell>
          <cell r="O1494">
            <v>0</v>
          </cell>
          <cell r="P1494" t="str">
            <v/>
          </cell>
          <cell r="Q1494" t="str">
            <v>97302</v>
          </cell>
          <cell r="R1494" t="str">
            <v/>
          </cell>
          <cell r="S1494" t="str">
            <v/>
          </cell>
          <cell r="T1494" t="str">
            <v/>
          </cell>
          <cell r="U1494" t="str">
            <v>7920</v>
          </cell>
          <cell r="V1494" t="str">
            <v>ZGFT</v>
          </cell>
          <cell r="W1494">
            <v>45748</v>
          </cell>
          <cell r="X1494">
            <v>0.11</v>
          </cell>
          <cell r="Y1494">
            <v>285.62836350000003</v>
          </cell>
        </row>
        <row r="1495">
          <cell r="A1495" t="str">
            <v>97302-001400A000</v>
          </cell>
          <cell r="B1495" t="str">
            <v>FG,VD5005_SAS,Outdoor Dome Camera(FIPS)</v>
          </cell>
          <cell r="C1495" t="str">
            <v>429A</v>
          </cell>
          <cell r="D1495" t="str">
            <v>SE1</v>
          </cell>
          <cell r="E1495" t="str">
            <v/>
          </cell>
          <cell r="F1495" t="str">
            <v>ZGFT</v>
          </cell>
          <cell r="G1495" t="str">
            <v>OCS  97302</v>
          </cell>
          <cell r="H1495">
            <v>0</v>
          </cell>
          <cell r="I1495">
            <v>1000</v>
          </cell>
          <cell r="J1495">
            <v>0</v>
          </cell>
          <cell r="K1495">
            <v>429222.53</v>
          </cell>
          <cell r="L1495">
            <v>427822.85</v>
          </cell>
          <cell r="M1495">
            <v>0</v>
          </cell>
          <cell r="N1495">
            <v>0</v>
          </cell>
          <cell r="O1495">
            <v>0</v>
          </cell>
          <cell r="P1495" t="str">
            <v/>
          </cell>
          <cell r="Q1495" t="str">
            <v>97302</v>
          </cell>
          <cell r="R1495" t="str">
            <v/>
          </cell>
          <cell r="S1495" t="str">
            <v/>
          </cell>
          <cell r="T1495" t="str">
            <v/>
          </cell>
          <cell r="U1495" t="str">
            <v>7920</v>
          </cell>
          <cell r="V1495" t="str">
            <v>ZGFT</v>
          </cell>
          <cell r="W1495">
            <v>45748</v>
          </cell>
          <cell r="X1495">
            <v>0.11</v>
          </cell>
          <cell r="Y1495">
            <v>474.88336349999997</v>
          </cell>
        </row>
        <row r="1496">
          <cell r="A1496" t="str">
            <v>97303-000070A000</v>
          </cell>
          <cell r="B1496" t="str">
            <v>FG,SCA32_VC1001_SAS,OV Sensor+ 2nd</v>
          </cell>
          <cell r="C1496" t="str">
            <v>429A</v>
          </cell>
          <cell r="D1496" t="str">
            <v>SE1</v>
          </cell>
          <cell r="E1496" t="str">
            <v/>
          </cell>
          <cell r="F1496" t="str">
            <v>ZGFT</v>
          </cell>
          <cell r="G1496" t="str">
            <v>OCS  97303</v>
          </cell>
          <cell r="H1496">
            <v>0</v>
          </cell>
          <cell r="I1496">
            <v>1000</v>
          </cell>
          <cell r="J1496">
            <v>113342.5</v>
          </cell>
          <cell r="K1496">
            <v>98649.07</v>
          </cell>
          <cell r="L1496">
            <v>96952.95</v>
          </cell>
          <cell r="M1496">
            <v>0</v>
          </cell>
          <cell r="N1496">
            <v>13573.41</v>
          </cell>
          <cell r="O1496">
            <v>140</v>
          </cell>
          <cell r="P1496" t="str">
            <v/>
          </cell>
          <cell r="Q1496" t="str">
            <v>97303</v>
          </cell>
          <cell r="R1496" t="str">
            <v/>
          </cell>
          <cell r="S1496" t="str">
            <v/>
          </cell>
          <cell r="T1496" t="str">
            <v/>
          </cell>
          <cell r="U1496" t="str">
            <v>7920</v>
          </cell>
          <cell r="V1496" t="str">
            <v>ZGFT</v>
          </cell>
          <cell r="W1496">
            <v>45748</v>
          </cell>
          <cell r="X1496">
            <v>0.11</v>
          </cell>
          <cell r="Y1496">
            <v>107.61777450000001</v>
          </cell>
        </row>
        <row r="1497">
          <cell r="A1497" t="str">
            <v>97303-000070A000</v>
          </cell>
          <cell r="B1497" t="str">
            <v>FG,SCA32_VC1001_SAS,OV Sensor+ 2nd</v>
          </cell>
          <cell r="C1497" t="str">
            <v>429B</v>
          </cell>
          <cell r="D1497" t="str">
            <v>SE1</v>
          </cell>
          <cell r="E1497" t="str">
            <v/>
          </cell>
          <cell r="F1497" t="str">
            <v>ZGFT</v>
          </cell>
          <cell r="G1497" t="str">
            <v>OCS  97303</v>
          </cell>
          <cell r="H1497">
            <v>0</v>
          </cell>
          <cell r="I1497">
            <v>1000</v>
          </cell>
          <cell r="J1497">
            <v>96853.56</v>
          </cell>
          <cell r="K1497">
            <v>99137.46</v>
          </cell>
          <cell r="L1497">
            <v>96590.04</v>
          </cell>
          <cell r="M1497">
            <v>0</v>
          </cell>
          <cell r="N1497">
            <v>0</v>
          </cell>
          <cell r="O1497">
            <v>0</v>
          </cell>
          <cell r="P1497" t="str">
            <v/>
          </cell>
          <cell r="Q1497" t="str">
            <v>97303</v>
          </cell>
          <cell r="R1497" t="str">
            <v/>
          </cell>
          <cell r="S1497" t="str">
            <v/>
          </cell>
          <cell r="T1497" t="str">
            <v/>
          </cell>
          <cell r="U1497" t="str">
            <v>7920</v>
          </cell>
          <cell r="V1497" t="str">
            <v>ZGFT</v>
          </cell>
          <cell r="W1497">
            <v>45748</v>
          </cell>
          <cell r="X1497">
            <v>0.11</v>
          </cell>
          <cell r="Y1497">
            <v>107.21494439999999</v>
          </cell>
        </row>
        <row r="1498">
          <cell r="A1498" t="str">
            <v>97304-000060A000</v>
          </cell>
          <cell r="B1498" t="str">
            <v>FG,SDA38_VC838PF_SAS,MAX6509(PU) (VN)</v>
          </cell>
          <cell r="C1498" t="str">
            <v>429A</v>
          </cell>
          <cell r="D1498" t="str">
            <v>SE1</v>
          </cell>
          <cell r="E1498" t="str">
            <v/>
          </cell>
          <cell r="F1498" t="str">
            <v>ZGFT</v>
          </cell>
          <cell r="G1498" t="str">
            <v>OCS  97304</v>
          </cell>
          <cell r="H1498">
            <v>0</v>
          </cell>
          <cell r="I1498">
            <v>1000</v>
          </cell>
          <cell r="J1498">
            <v>83668.95</v>
          </cell>
          <cell r="K1498">
            <v>84743.19</v>
          </cell>
          <cell r="L1498">
            <v>82968.19</v>
          </cell>
          <cell r="M1498">
            <v>0</v>
          </cell>
          <cell r="N1498">
            <v>193398.85</v>
          </cell>
          <cell r="O1498">
            <v>2331</v>
          </cell>
          <cell r="P1498" t="str">
            <v/>
          </cell>
          <cell r="Q1498" t="str">
            <v>97304</v>
          </cell>
          <cell r="R1498" t="str">
            <v/>
          </cell>
          <cell r="S1498" t="str">
            <v/>
          </cell>
          <cell r="T1498" t="str">
            <v/>
          </cell>
          <cell r="U1498" t="str">
            <v>7920</v>
          </cell>
          <cell r="V1498" t="str">
            <v>ZGFT</v>
          </cell>
          <cell r="W1498">
            <v>45748</v>
          </cell>
          <cell r="X1498">
            <v>0.11</v>
          </cell>
          <cell r="Y1498">
            <v>92.094690900000018</v>
          </cell>
        </row>
        <row r="1499">
          <cell r="A1499" t="str">
            <v>97305-000200A000</v>
          </cell>
          <cell r="B1499" t="str">
            <v>FG,SBA28_V515_SAS,(Sensor/2nd source)</v>
          </cell>
          <cell r="C1499" t="str">
            <v>429A</v>
          </cell>
          <cell r="D1499" t="str">
            <v>SE1</v>
          </cell>
          <cell r="E1499" t="str">
            <v/>
          </cell>
          <cell r="F1499" t="str">
            <v>ZGFT</v>
          </cell>
          <cell r="G1499" t="str">
            <v>OCS  97305</v>
          </cell>
          <cell r="H1499">
            <v>0</v>
          </cell>
          <cell r="I1499">
            <v>1000</v>
          </cell>
          <cell r="J1499">
            <v>32347.68</v>
          </cell>
          <cell r="K1499">
            <v>26516.17</v>
          </cell>
          <cell r="L1499">
            <v>25562.15</v>
          </cell>
          <cell r="M1499">
            <v>0</v>
          </cell>
          <cell r="N1499">
            <v>71931.899999999994</v>
          </cell>
          <cell r="O1499">
            <v>2814</v>
          </cell>
          <cell r="P1499" t="str">
            <v/>
          </cell>
          <cell r="Q1499" t="str">
            <v>97305</v>
          </cell>
          <cell r="R1499" t="str">
            <v/>
          </cell>
          <cell r="S1499" t="str">
            <v/>
          </cell>
          <cell r="T1499" t="str">
            <v/>
          </cell>
          <cell r="U1499" t="str">
            <v>7920</v>
          </cell>
          <cell r="V1499" t="str">
            <v>ZGFT</v>
          </cell>
          <cell r="W1499">
            <v>45748</v>
          </cell>
          <cell r="X1499">
            <v>0.11</v>
          </cell>
          <cell r="Y1499">
            <v>28.373986500000004</v>
          </cell>
        </row>
        <row r="1500">
          <cell r="A1500" t="str">
            <v>97305-000210A000</v>
          </cell>
          <cell r="B1500" t="str">
            <v>FG,SBA28_V515_SAS,(Sensor/2nd source)</v>
          </cell>
          <cell r="C1500" t="str">
            <v>429A</v>
          </cell>
          <cell r="D1500" t="str">
            <v>SE1</v>
          </cell>
          <cell r="E1500" t="str">
            <v/>
          </cell>
          <cell r="F1500" t="str">
            <v>ZGFT</v>
          </cell>
          <cell r="G1500" t="str">
            <v>OCS  97305</v>
          </cell>
          <cell r="H1500">
            <v>0</v>
          </cell>
          <cell r="I1500">
            <v>1000</v>
          </cell>
          <cell r="J1500">
            <v>30306.94</v>
          </cell>
          <cell r="K1500">
            <v>28923.77</v>
          </cell>
          <cell r="L1500">
            <v>28020.15</v>
          </cell>
          <cell r="M1500">
            <v>0</v>
          </cell>
          <cell r="N1500">
            <v>1372.99</v>
          </cell>
          <cell r="O1500">
            <v>49</v>
          </cell>
          <cell r="P1500" t="str">
            <v/>
          </cell>
          <cell r="Q1500" t="str">
            <v>97305</v>
          </cell>
          <cell r="R1500" t="str">
            <v/>
          </cell>
          <cell r="S1500" t="str">
            <v/>
          </cell>
          <cell r="T1500" t="str">
            <v/>
          </cell>
          <cell r="U1500" t="str">
            <v>7920</v>
          </cell>
          <cell r="V1500" t="str">
            <v>ZGFT</v>
          </cell>
          <cell r="W1500">
            <v>45748</v>
          </cell>
          <cell r="X1500">
            <v>0.11</v>
          </cell>
          <cell r="Y1500">
            <v>31.102366500000002</v>
          </cell>
        </row>
        <row r="1501">
          <cell r="A1501" t="str">
            <v>97305-000220A000</v>
          </cell>
          <cell r="B1501" t="str">
            <v>FG,SBA28_V515_SAS,(Sensor/2nd source)</v>
          </cell>
          <cell r="C1501" t="str">
            <v>429A</v>
          </cell>
          <cell r="D1501" t="str">
            <v>SE1</v>
          </cell>
          <cell r="E1501" t="str">
            <v/>
          </cell>
          <cell r="F1501" t="str">
            <v>ZGFT</v>
          </cell>
          <cell r="G1501" t="str">
            <v>OCS  97305</v>
          </cell>
          <cell r="H1501">
            <v>0</v>
          </cell>
          <cell r="I1501">
            <v>1000</v>
          </cell>
          <cell r="J1501">
            <v>29354.19</v>
          </cell>
          <cell r="K1501">
            <v>28670.02</v>
          </cell>
          <cell r="L1501">
            <v>27846.400000000001</v>
          </cell>
          <cell r="M1501">
            <v>0</v>
          </cell>
          <cell r="N1501">
            <v>1726.48</v>
          </cell>
          <cell r="O1501">
            <v>62</v>
          </cell>
          <cell r="P1501" t="str">
            <v/>
          </cell>
          <cell r="Q1501" t="str">
            <v>97305</v>
          </cell>
          <cell r="R1501" t="str">
            <v/>
          </cell>
          <cell r="S1501" t="str">
            <v/>
          </cell>
          <cell r="T1501" t="str">
            <v/>
          </cell>
          <cell r="U1501" t="str">
            <v>7920</v>
          </cell>
          <cell r="V1501" t="str">
            <v>ZGFT</v>
          </cell>
          <cell r="W1501">
            <v>45748</v>
          </cell>
          <cell r="X1501">
            <v>0.11</v>
          </cell>
          <cell r="Y1501">
            <v>30.909504000000005</v>
          </cell>
        </row>
        <row r="1502">
          <cell r="A1502" t="str">
            <v>97305-000230A000</v>
          </cell>
          <cell r="B1502" t="str">
            <v>FG,SBA33_V724_SAS,CIA_INT RTL8852BS_SR</v>
          </cell>
          <cell r="C1502" t="str">
            <v>429A</v>
          </cell>
          <cell r="D1502" t="str">
            <v>SE1</v>
          </cell>
          <cell r="E1502" t="str">
            <v/>
          </cell>
          <cell r="F1502" t="str">
            <v>ZGFT</v>
          </cell>
          <cell r="G1502" t="str">
            <v>OCS  97305</v>
          </cell>
          <cell r="H1502">
            <v>0</v>
          </cell>
          <cell r="I1502">
            <v>1000</v>
          </cell>
          <cell r="J1502">
            <v>54918.18</v>
          </cell>
          <cell r="K1502">
            <v>52780.22</v>
          </cell>
          <cell r="L1502">
            <v>52239.82</v>
          </cell>
          <cell r="M1502">
            <v>0</v>
          </cell>
          <cell r="N1502">
            <v>5171.74</v>
          </cell>
          <cell r="O1502">
            <v>99</v>
          </cell>
          <cell r="P1502" t="str">
            <v/>
          </cell>
          <cell r="Q1502" t="str">
            <v>97305</v>
          </cell>
          <cell r="R1502" t="str">
            <v/>
          </cell>
          <cell r="S1502" t="str">
            <v/>
          </cell>
          <cell r="T1502" t="str">
            <v/>
          </cell>
          <cell r="U1502" t="str">
            <v>7920</v>
          </cell>
          <cell r="V1502" t="str">
            <v>ZGFT</v>
          </cell>
          <cell r="W1502">
            <v>45748</v>
          </cell>
          <cell r="X1502">
            <v>0.11</v>
          </cell>
          <cell r="Y1502">
            <v>57.986200200000006</v>
          </cell>
        </row>
        <row r="1503">
          <cell r="A1503" t="str">
            <v>97305-000240A000</v>
          </cell>
          <cell r="B1503" t="str">
            <v>FG,SBA33_V724_SAS,CGI_INT RTL8852BS_SR</v>
          </cell>
          <cell r="C1503" t="str">
            <v>429A</v>
          </cell>
          <cell r="D1503" t="str">
            <v>SE1</v>
          </cell>
          <cell r="E1503" t="str">
            <v/>
          </cell>
          <cell r="F1503" t="str">
            <v>ZGFT</v>
          </cell>
          <cell r="G1503" t="str">
            <v>OCS  97305</v>
          </cell>
          <cell r="H1503">
            <v>0</v>
          </cell>
          <cell r="I1503">
            <v>1000</v>
          </cell>
          <cell r="J1503">
            <v>53084.68</v>
          </cell>
          <cell r="K1503">
            <v>54022.04</v>
          </cell>
          <cell r="L1503">
            <v>52409.82</v>
          </cell>
          <cell r="M1503">
            <v>0</v>
          </cell>
          <cell r="N1503">
            <v>4926.5200000000004</v>
          </cell>
          <cell r="O1503">
            <v>94</v>
          </cell>
          <cell r="P1503" t="str">
            <v/>
          </cell>
          <cell r="Q1503" t="str">
            <v>97305</v>
          </cell>
          <cell r="R1503" t="str">
            <v/>
          </cell>
          <cell r="S1503" t="str">
            <v/>
          </cell>
          <cell r="T1503" t="str">
            <v/>
          </cell>
          <cell r="U1503" t="str">
            <v>7920</v>
          </cell>
          <cell r="V1503" t="str">
            <v>ZGFT</v>
          </cell>
          <cell r="W1503">
            <v>45748</v>
          </cell>
          <cell r="X1503">
            <v>0.11</v>
          </cell>
          <cell r="Y1503">
            <v>58.174900200000003</v>
          </cell>
        </row>
        <row r="1504">
          <cell r="A1504" t="str">
            <v>97305-000260A000</v>
          </cell>
          <cell r="B1504" t="str">
            <v>FG,VBL122_VC727P_SAS,VBL122_VC727P_SAS</v>
          </cell>
          <cell r="C1504" t="str">
            <v>429A</v>
          </cell>
          <cell r="D1504" t="str">
            <v>SE1</v>
          </cell>
          <cell r="E1504" t="str">
            <v/>
          </cell>
          <cell r="F1504" t="str">
            <v>ZGFT</v>
          </cell>
          <cell r="G1504" t="str">
            <v>OCS  97305</v>
          </cell>
          <cell r="H1504">
            <v>0</v>
          </cell>
          <cell r="I1504">
            <v>1000</v>
          </cell>
          <cell r="J1504">
            <v>60264.39</v>
          </cell>
          <cell r="K1504">
            <v>55932.51</v>
          </cell>
          <cell r="L1504">
            <v>54787.74</v>
          </cell>
          <cell r="M1504">
            <v>0</v>
          </cell>
          <cell r="N1504">
            <v>9368.7000000000007</v>
          </cell>
          <cell r="O1504">
            <v>171</v>
          </cell>
          <cell r="P1504" t="str">
            <v/>
          </cell>
          <cell r="Q1504" t="str">
            <v>97305</v>
          </cell>
          <cell r="R1504" t="str">
            <v/>
          </cell>
          <cell r="S1504" t="str">
            <v/>
          </cell>
          <cell r="T1504" t="str">
            <v/>
          </cell>
          <cell r="U1504" t="str">
            <v>7920</v>
          </cell>
          <cell r="V1504" t="str">
            <v>ZGFT</v>
          </cell>
          <cell r="W1504">
            <v>45748</v>
          </cell>
          <cell r="X1504">
            <v>0.11</v>
          </cell>
          <cell r="Y1504">
            <v>60.814391400000005</v>
          </cell>
        </row>
        <row r="1505">
          <cell r="A1505" t="str">
            <v>97305-000270A000</v>
          </cell>
          <cell r="B1505" t="str">
            <v>FG,SBA28_V515_SAS,(VN) ADT,RoHS2,(HF)</v>
          </cell>
          <cell r="C1505" t="str">
            <v>429A</v>
          </cell>
          <cell r="D1505" t="str">
            <v>SE1</v>
          </cell>
          <cell r="E1505" t="str">
            <v/>
          </cell>
          <cell r="F1505" t="str">
            <v>ZGFT</v>
          </cell>
          <cell r="G1505" t="str">
            <v>OCS  97305</v>
          </cell>
          <cell r="H1505">
            <v>0</v>
          </cell>
          <cell r="I1505">
            <v>1000</v>
          </cell>
          <cell r="J1505">
            <v>30174.17</v>
          </cell>
          <cell r="K1505">
            <v>27923.07</v>
          </cell>
          <cell r="L1505">
            <v>27091.1</v>
          </cell>
          <cell r="M1505">
            <v>0</v>
          </cell>
          <cell r="N1505">
            <v>325.08999999999997</v>
          </cell>
          <cell r="O1505">
            <v>12</v>
          </cell>
          <cell r="P1505" t="str">
            <v/>
          </cell>
          <cell r="Q1505" t="str">
            <v>97305</v>
          </cell>
          <cell r="R1505" t="str">
            <v/>
          </cell>
          <cell r="S1505" t="str">
            <v/>
          </cell>
          <cell r="T1505" t="str">
            <v/>
          </cell>
          <cell r="U1505" t="str">
            <v>7920</v>
          </cell>
          <cell r="V1505" t="str">
            <v>ZGFT</v>
          </cell>
          <cell r="W1505">
            <v>45748</v>
          </cell>
          <cell r="X1505">
            <v>0.11</v>
          </cell>
          <cell r="Y1505">
            <v>30.071120999999998</v>
          </cell>
        </row>
        <row r="1506">
          <cell r="A1506" t="str">
            <v>97305-000270A000</v>
          </cell>
          <cell r="B1506" t="str">
            <v>FG,SBA28_V515_SAS,(VN) ADT,RoHS2,(HF)</v>
          </cell>
          <cell r="C1506" t="str">
            <v>429B</v>
          </cell>
          <cell r="D1506" t="str">
            <v>SE1</v>
          </cell>
          <cell r="E1506" t="str">
            <v/>
          </cell>
          <cell r="F1506" t="str">
            <v>ZGFT</v>
          </cell>
          <cell r="G1506" t="str">
            <v>OCS  97305</v>
          </cell>
          <cell r="H1506">
            <v>0</v>
          </cell>
          <cell r="I1506">
            <v>1000</v>
          </cell>
          <cell r="J1506">
            <v>27589.85</v>
          </cell>
          <cell r="K1506">
            <v>29848.52</v>
          </cell>
          <cell r="L1506">
            <v>28193.69</v>
          </cell>
          <cell r="M1506">
            <v>0</v>
          </cell>
          <cell r="N1506">
            <v>0</v>
          </cell>
          <cell r="O1506">
            <v>0</v>
          </cell>
          <cell r="P1506" t="str">
            <v/>
          </cell>
          <cell r="Q1506" t="str">
            <v>97305</v>
          </cell>
          <cell r="R1506" t="str">
            <v/>
          </cell>
          <cell r="S1506" t="str">
            <v/>
          </cell>
          <cell r="T1506" t="str">
            <v/>
          </cell>
          <cell r="U1506" t="str">
            <v>7920</v>
          </cell>
          <cell r="V1506" t="str">
            <v>ZGFT</v>
          </cell>
          <cell r="W1506">
            <v>45748</v>
          </cell>
          <cell r="X1506">
            <v>0.11</v>
          </cell>
          <cell r="Y1506">
            <v>31.294995900000004</v>
          </cell>
        </row>
        <row r="1507">
          <cell r="A1507" t="str">
            <v>97305-000280A000</v>
          </cell>
          <cell r="B1507" t="str">
            <v>FG,SBA33_V724_SAS,(VN) ADT,RoHS2,(HF)</v>
          </cell>
          <cell r="C1507" t="str">
            <v>429A</v>
          </cell>
          <cell r="D1507" t="str">
            <v>SE1</v>
          </cell>
          <cell r="E1507" t="str">
            <v/>
          </cell>
          <cell r="F1507" t="str">
            <v>ZGFT</v>
          </cell>
          <cell r="G1507" t="str">
            <v>OCS  97305</v>
          </cell>
          <cell r="H1507">
            <v>0</v>
          </cell>
          <cell r="I1507">
            <v>1000</v>
          </cell>
          <cell r="J1507">
            <v>61360</v>
          </cell>
          <cell r="K1507">
            <v>54152.959999999999</v>
          </cell>
          <cell r="L1507">
            <v>52618.47</v>
          </cell>
          <cell r="M1507">
            <v>0</v>
          </cell>
          <cell r="N1507">
            <v>157.86000000000001</v>
          </cell>
          <cell r="O1507">
            <v>3</v>
          </cell>
          <cell r="P1507" t="str">
            <v/>
          </cell>
          <cell r="Q1507" t="str">
            <v>97305</v>
          </cell>
          <cell r="R1507" t="str">
            <v/>
          </cell>
          <cell r="S1507" t="str">
            <v/>
          </cell>
          <cell r="T1507" t="str">
            <v/>
          </cell>
          <cell r="U1507" t="str">
            <v>7920</v>
          </cell>
          <cell r="V1507" t="str">
            <v>ZGFT</v>
          </cell>
          <cell r="W1507">
            <v>45748</v>
          </cell>
          <cell r="X1507">
            <v>0.11</v>
          </cell>
          <cell r="Y1507">
            <v>58.406501700000007</v>
          </cell>
        </row>
        <row r="1508">
          <cell r="A1508" t="str">
            <v>97305-000290A000</v>
          </cell>
          <cell r="B1508" t="str">
            <v>FG,SBA21_V523_SAS,(VN)CGI-INT RTL8852BS</v>
          </cell>
          <cell r="C1508" t="str">
            <v>429A</v>
          </cell>
          <cell r="D1508" t="str">
            <v>SE1</v>
          </cell>
          <cell r="E1508" t="str">
            <v/>
          </cell>
          <cell r="F1508" t="str">
            <v>ZGFT</v>
          </cell>
          <cell r="G1508" t="str">
            <v>OCS  97305</v>
          </cell>
          <cell r="H1508">
            <v>0</v>
          </cell>
          <cell r="I1508">
            <v>1000</v>
          </cell>
          <cell r="J1508">
            <v>54041.97</v>
          </cell>
          <cell r="K1508">
            <v>54265.95</v>
          </cell>
          <cell r="L1508">
            <v>52770.23</v>
          </cell>
          <cell r="M1508">
            <v>0</v>
          </cell>
          <cell r="N1508">
            <v>0</v>
          </cell>
          <cell r="O1508">
            <v>0</v>
          </cell>
          <cell r="P1508" t="str">
            <v/>
          </cell>
          <cell r="Q1508" t="str">
            <v>97305</v>
          </cell>
          <cell r="R1508" t="str">
            <v/>
          </cell>
          <cell r="S1508" t="str">
            <v/>
          </cell>
          <cell r="T1508" t="str">
            <v/>
          </cell>
          <cell r="U1508" t="str">
            <v>7920</v>
          </cell>
          <cell r="V1508" t="str">
            <v>ZGFT</v>
          </cell>
          <cell r="W1508">
            <v>45748</v>
          </cell>
          <cell r="X1508">
            <v>0.11</v>
          </cell>
          <cell r="Y1508">
            <v>58.574955300000013</v>
          </cell>
        </row>
        <row r="1509">
          <cell r="A1509" t="str">
            <v>97305-000290A000</v>
          </cell>
          <cell r="B1509" t="str">
            <v>FG,SBA21_V523_SAS,(VN)CGI-INT RTL8852BS</v>
          </cell>
          <cell r="C1509" t="str">
            <v>429B</v>
          </cell>
          <cell r="D1509" t="str">
            <v>SE1</v>
          </cell>
          <cell r="E1509" t="str">
            <v/>
          </cell>
          <cell r="F1509" t="str">
            <v>ZGFT</v>
          </cell>
          <cell r="G1509" t="str">
            <v>OCS  97305</v>
          </cell>
          <cell r="H1509">
            <v>0</v>
          </cell>
          <cell r="I1509">
            <v>1000</v>
          </cell>
          <cell r="J1509">
            <v>0</v>
          </cell>
          <cell r="K1509">
            <v>56504.639999999999</v>
          </cell>
          <cell r="L1509">
            <v>54594.94</v>
          </cell>
          <cell r="M1509">
            <v>0</v>
          </cell>
          <cell r="N1509">
            <v>0</v>
          </cell>
          <cell r="O1509">
            <v>0</v>
          </cell>
          <cell r="P1509" t="str">
            <v/>
          </cell>
          <cell r="Q1509" t="str">
            <v>97305</v>
          </cell>
          <cell r="R1509" t="str">
            <v/>
          </cell>
          <cell r="S1509" t="str">
            <v/>
          </cell>
          <cell r="T1509" t="str">
            <v/>
          </cell>
          <cell r="U1509" t="str">
            <v>7920</v>
          </cell>
          <cell r="V1509" t="str">
            <v>ZGFT</v>
          </cell>
          <cell r="W1509">
            <v>45748</v>
          </cell>
          <cell r="X1509">
            <v>0.11</v>
          </cell>
          <cell r="Y1509">
            <v>60.600383400000005</v>
          </cell>
        </row>
        <row r="1510">
          <cell r="A1510" t="str">
            <v>97305-000300A000</v>
          </cell>
          <cell r="B1510" t="str">
            <v>FG,SBA21_V523_SAS,(VN)CIA-INT RTL8852BS</v>
          </cell>
          <cell r="C1510" t="str">
            <v>429A</v>
          </cell>
          <cell r="D1510" t="str">
            <v>SE1</v>
          </cell>
          <cell r="E1510" t="str">
            <v/>
          </cell>
          <cell r="F1510" t="str">
            <v>ZGFT</v>
          </cell>
          <cell r="G1510" t="str">
            <v>OCS  97305</v>
          </cell>
          <cell r="H1510">
            <v>0</v>
          </cell>
          <cell r="I1510">
            <v>1000</v>
          </cell>
          <cell r="J1510">
            <v>58154.91</v>
          </cell>
          <cell r="K1510">
            <v>54015.95</v>
          </cell>
          <cell r="L1510">
            <v>52600.23</v>
          </cell>
          <cell r="M1510">
            <v>0</v>
          </cell>
          <cell r="N1510">
            <v>2998.21</v>
          </cell>
          <cell r="O1510">
            <v>57</v>
          </cell>
          <cell r="P1510" t="str">
            <v/>
          </cell>
          <cell r="Q1510" t="str">
            <v>97305</v>
          </cell>
          <cell r="R1510" t="str">
            <v/>
          </cell>
          <cell r="S1510" t="str">
            <v/>
          </cell>
          <cell r="T1510" t="str">
            <v/>
          </cell>
          <cell r="U1510" t="str">
            <v>7920</v>
          </cell>
          <cell r="V1510" t="str">
            <v>ZGFT</v>
          </cell>
          <cell r="W1510">
            <v>45748</v>
          </cell>
          <cell r="X1510">
            <v>0.11</v>
          </cell>
          <cell r="Y1510">
            <v>58.386255300000009</v>
          </cell>
        </row>
        <row r="1511">
          <cell r="A1511" t="str">
            <v>97305-000300A000</v>
          </cell>
          <cell r="B1511" t="str">
            <v>FG,SBA21_V523_SAS,(VN)CIA-INT RTL8852BS</v>
          </cell>
          <cell r="C1511" t="str">
            <v>429B</v>
          </cell>
          <cell r="D1511" t="str">
            <v>SE1</v>
          </cell>
          <cell r="E1511" t="str">
            <v/>
          </cell>
          <cell r="F1511" t="str">
            <v>ZGFT</v>
          </cell>
          <cell r="G1511" t="str">
            <v>OCS  97305</v>
          </cell>
          <cell r="H1511">
            <v>0</v>
          </cell>
          <cell r="I1511">
            <v>1000</v>
          </cell>
          <cell r="J1511">
            <v>0</v>
          </cell>
          <cell r="K1511">
            <v>56334.64</v>
          </cell>
          <cell r="L1511">
            <v>54424.94</v>
          </cell>
          <cell r="M1511">
            <v>0</v>
          </cell>
          <cell r="N1511">
            <v>0</v>
          </cell>
          <cell r="O1511">
            <v>0</v>
          </cell>
          <cell r="P1511" t="str">
            <v/>
          </cell>
          <cell r="Q1511" t="str">
            <v>97305</v>
          </cell>
          <cell r="R1511" t="str">
            <v/>
          </cell>
          <cell r="S1511" t="str">
            <v/>
          </cell>
          <cell r="T1511" t="str">
            <v/>
          </cell>
          <cell r="U1511" t="str">
            <v>7920</v>
          </cell>
          <cell r="V1511" t="str">
            <v>ZGFT</v>
          </cell>
          <cell r="W1511">
            <v>45748</v>
          </cell>
          <cell r="X1511">
            <v>0.11</v>
          </cell>
          <cell r="Y1511">
            <v>60.411683400000001</v>
          </cell>
        </row>
        <row r="1512">
          <cell r="A1512" t="str">
            <v>97305-000310A000</v>
          </cell>
          <cell r="B1512" t="str">
            <v>FG,SBA21_V523_SAS,(VN) New Package</v>
          </cell>
          <cell r="C1512" t="str">
            <v>429A</v>
          </cell>
          <cell r="D1512" t="str">
            <v>SE1</v>
          </cell>
          <cell r="E1512" t="str">
            <v/>
          </cell>
          <cell r="F1512" t="str">
            <v>ZGFT</v>
          </cell>
          <cell r="G1512" t="str">
            <v>OCS  97305</v>
          </cell>
          <cell r="H1512">
            <v>0</v>
          </cell>
          <cell r="I1512">
            <v>1000</v>
          </cell>
          <cell r="J1512">
            <v>52331.199999999997</v>
          </cell>
          <cell r="K1512">
            <v>52191.55</v>
          </cell>
          <cell r="L1512">
            <v>50539.88</v>
          </cell>
          <cell r="M1512">
            <v>0</v>
          </cell>
          <cell r="N1512">
            <v>4194.8100000000004</v>
          </cell>
          <cell r="O1512">
            <v>83</v>
          </cell>
          <cell r="P1512" t="str">
            <v/>
          </cell>
          <cell r="Q1512" t="str">
            <v>97305</v>
          </cell>
          <cell r="R1512" t="str">
            <v/>
          </cell>
          <cell r="S1512" t="str">
            <v/>
          </cell>
          <cell r="T1512" t="str">
            <v/>
          </cell>
          <cell r="U1512" t="str">
            <v>7920</v>
          </cell>
          <cell r="V1512" t="str">
            <v>ZGFT</v>
          </cell>
          <cell r="W1512">
            <v>45748</v>
          </cell>
          <cell r="X1512">
            <v>0.11</v>
          </cell>
          <cell r="Y1512">
            <v>56.099266800000002</v>
          </cell>
        </row>
        <row r="1513">
          <cell r="A1513" t="str">
            <v>97305-000310A000</v>
          </cell>
          <cell r="B1513" t="str">
            <v>FG,SBA21_V523_SAS,(VN) New Package</v>
          </cell>
          <cell r="C1513" t="str">
            <v>429B</v>
          </cell>
          <cell r="D1513" t="str">
            <v>SE1</v>
          </cell>
          <cell r="E1513" t="str">
            <v/>
          </cell>
          <cell r="F1513" t="str">
            <v>ZGFT</v>
          </cell>
          <cell r="G1513" t="str">
            <v>OCS  97305</v>
          </cell>
          <cell r="H1513">
            <v>0</v>
          </cell>
          <cell r="I1513">
            <v>1000</v>
          </cell>
          <cell r="J1513">
            <v>0</v>
          </cell>
          <cell r="K1513">
            <v>54295.519999999997</v>
          </cell>
          <cell r="L1513">
            <v>52385.82</v>
          </cell>
          <cell r="M1513">
            <v>0</v>
          </cell>
          <cell r="N1513">
            <v>0</v>
          </cell>
          <cell r="O1513">
            <v>0</v>
          </cell>
          <cell r="P1513" t="str">
            <v/>
          </cell>
          <cell r="Q1513" t="str">
            <v>97305</v>
          </cell>
          <cell r="R1513" t="str">
            <v/>
          </cell>
          <cell r="S1513" t="str">
            <v/>
          </cell>
          <cell r="T1513" t="str">
            <v/>
          </cell>
          <cell r="U1513" t="str">
            <v>7920</v>
          </cell>
          <cell r="V1513" t="str">
            <v>ZGFT</v>
          </cell>
          <cell r="W1513">
            <v>45748</v>
          </cell>
          <cell r="X1513">
            <v>0.11</v>
          </cell>
          <cell r="Y1513">
            <v>58.14826020000001</v>
          </cell>
        </row>
        <row r="1514">
          <cell r="A1514" t="str">
            <v>97305-000320A000</v>
          </cell>
          <cell r="B1514" t="str">
            <v>FG,SBA21_V523_SAS,(VN) For TELUS New</v>
          </cell>
          <cell r="C1514" t="str">
            <v>429A</v>
          </cell>
          <cell r="D1514" t="str">
            <v>SE1</v>
          </cell>
          <cell r="E1514" t="str">
            <v/>
          </cell>
          <cell r="F1514" t="str">
            <v>ZGFT</v>
          </cell>
          <cell r="G1514" t="str">
            <v>OCS  97305</v>
          </cell>
          <cell r="H1514">
            <v>0</v>
          </cell>
          <cell r="I1514">
            <v>1000</v>
          </cell>
          <cell r="J1514">
            <v>53393.67</v>
          </cell>
          <cell r="K1514">
            <v>51964.73</v>
          </cell>
          <cell r="L1514">
            <v>50549.01</v>
          </cell>
          <cell r="M1514">
            <v>0</v>
          </cell>
          <cell r="N1514">
            <v>15164.7</v>
          </cell>
          <cell r="O1514">
            <v>300</v>
          </cell>
          <cell r="P1514" t="str">
            <v/>
          </cell>
          <cell r="Q1514" t="str">
            <v>97305</v>
          </cell>
          <cell r="R1514" t="str">
            <v/>
          </cell>
          <cell r="S1514" t="str">
            <v/>
          </cell>
          <cell r="T1514" t="str">
            <v/>
          </cell>
          <cell r="U1514" t="str">
            <v>7920</v>
          </cell>
          <cell r="V1514" t="str">
            <v>ZGFT</v>
          </cell>
          <cell r="W1514">
            <v>45748</v>
          </cell>
          <cell r="X1514">
            <v>0.11</v>
          </cell>
          <cell r="Y1514">
            <v>56.109401100000007</v>
          </cell>
        </row>
        <row r="1515">
          <cell r="A1515" t="str">
            <v>97305-000320A000</v>
          </cell>
          <cell r="B1515" t="str">
            <v>FG,SBA21_V523_SAS,(VN) For TELUS New</v>
          </cell>
          <cell r="C1515" t="str">
            <v>429B</v>
          </cell>
          <cell r="D1515" t="str">
            <v>SE1</v>
          </cell>
          <cell r="E1515" t="str">
            <v/>
          </cell>
          <cell r="F1515" t="str">
            <v>ZGFT</v>
          </cell>
          <cell r="G1515" t="str">
            <v>OCS  97305</v>
          </cell>
          <cell r="H1515">
            <v>0</v>
          </cell>
          <cell r="I1515">
            <v>1000</v>
          </cell>
          <cell r="J1515">
            <v>0</v>
          </cell>
          <cell r="K1515">
            <v>54283.42</v>
          </cell>
          <cell r="L1515">
            <v>52373.72</v>
          </cell>
          <cell r="M1515">
            <v>0</v>
          </cell>
          <cell r="N1515">
            <v>0</v>
          </cell>
          <cell r="O1515">
            <v>0</v>
          </cell>
          <cell r="P1515" t="str">
            <v/>
          </cell>
          <cell r="Q1515" t="str">
            <v>97305</v>
          </cell>
          <cell r="R1515" t="str">
            <v/>
          </cell>
          <cell r="S1515" t="str">
            <v/>
          </cell>
          <cell r="T1515" t="str">
            <v/>
          </cell>
          <cell r="U1515" t="str">
            <v>7920</v>
          </cell>
          <cell r="V1515" t="str">
            <v>ZGFT</v>
          </cell>
          <cell r="W1515">
            <v>45748</v>
          </cell>
          <cell r="X1515">
            <v>0.11</v>
          </cell>
          <cell r="Y1515">
            <v>58.134829200000006</v>
          </cell>
        </row>
        <row r="1516">
          <cell r="A1516" t="str">
            <v>97305-000350A000</v>
          </cell>
          <cell r="B1516" t="str">
            <v>FG,VC1108_SLA,V516- Indoor Wireless IP</v>
          </cell>
          <cell r="C1516" t="str">
            <v>429A</v>
          </cell>
          <cell r="D1516" t="str">
            <v>SE1</v>
          </cell>
          <cell r="E1516" t="str">
            <v/>
          </cell>
          <cell r="F1516" t="str">
            <v>ZGFT</v>
          </cell>
          <cell r="G1516" t="str">
            <v>OCS  97305</v>
          </cell>
          <cell r="H1516">
            <v>0</v>
          </cell>
          <cell r="I1516">
            <v>1000</v>
          </cell>
          <cell r="J1516">
            <v>0</v>
          </cell>
          <cell r="K1516">
            <v>21470.240000000002</v>
          </cell>
          <cell r="L1516">
            <v>21627.5</v>
          </cell>
          <cell r="M1516">
            <v>0</v>
          </cell>
          <cell r="N1516">
            <v>0</v>
          </cell>
          <cell r="O1516">
            <v>0</v>
          </cell>
          <cell r="P1516" t="str">
            <v/>
          </cell>
          <cell r="Q1516" t="str">
            <v>97305</v>
          </cell>
          <cell r="R1516" t="str">
            <v/>
          </cell>
          <cell r="S1516" t="str">
            <v/>
          </cell>
          <cell r="T1516" t="str">
            <v/>
          </cell>
          <cell r="U1516" t="str">
            <v>7920</v>
          </cell>
          <cell r="V1516" t="str">
            <v>ZGFT</v>
          </cell>
          <cell r="W1516">
            <v>45748</v>
          </cell>
          <cell r="X1516">
            <v>0.11</v>
          </cell>
          <cell r="Y1516">
            <v>24.006525000000003</v>
          </cell>
        </row>
        <row r="1517">
          <cell r="A1517" t="str">
            <v>97305-000350A000</v>
          </cell>
          <cell r="B1517" t="str">
            <v>FG,VC1108_SLA,V516- Indoor Wireless IP</v>
          </cell>
          <cell r="C1517" t="str">
            <v>429B</v>
          </cell>
          <cell r="D1517" t="str">
            <v>SE1</v>
          </cell>
          <cell r="E1517" t="str">
            <v/>
          </cell>
          <cell r="F1517" t="str">
            <v>ZGFT</v>
          </cell>
          <cell r="G1517" t="str">
            <v>OCS  97305</v>
          </cell>
          <cell r="H1517">
            <v>0</v>
          </cell>
          <cell r="I1517">
            <v>1000</v>
          </cell>
          <cell r="J1517">
            <v>51624.639999999999</v>
          </cell>
          <cell r="K1517">
            <v>24466.59</v>
          </cell>
          <cell r="L1517">
            <v>22820.74</v>
          </cell>
          <cell r="M1517">
            <v>0</v>
          </cell>
          <cell r="N1517">
            <v>0</v>
          </cell>
          <cell r="O1517">
            <v>0</v>
          </cell>
          <cell r="P1517" t="str">
            <v/>
          </cell>
          <cell r="Q1517" t="str">
            <v>97305</v>
          </cell>
          <cell r="R1517" t="str">
            <v/>
          </cell>
          <cell r="S1517" t="str">
            <v/>
          </cell>
          <cell r="T1517" t="str">
            <v/>
          </cell>
          <cell r="U1517" t="str">
            <v>7920</v>
          </cell>
          <cell r="V1517" t="str">
            <v>ZGFT</v>
          </cell>
          <cell r="W1517">
            <v>45748</v>
          </cell>
          <cell r="X1517">
            <v>0.11</v>
          </cell>
          <cell r="Y1517">
            <v>25.331021400000004</v>
          </cell>
        </row>
        <row r="1518">
          <cell r="A1518" t="str">
            <v>97305-000370A000</v>
          </cell>
          <cell r="B1518" t="str">
            <v>FG,VC1108_SLA,V516 Indoor Wireless IP</v>
          </cell>
          <cell r="C1518" t="str">
            <v>429A</v>
          </cell>
          <cell r="D1518" t="str">
            <v>SE1</v>
          </cell>
          <cell r="E1518" t="str">
            <v/>
          </cell>
          <cell r="F1518" t="str">
            <v>ZGFT</v>
          </cell>
          <cell r="G1518" t="str">
            <v>OCS  97305</v>
          </cell>
          <cell r="H1518">
            <v>0</v>
          </cell>
          <cell r="I1518">
            <v>1000</v>
          </cell>
          <cell r="J1518">
            <v>0</v>
          </cell>
          <cell r="K1518">
            <v>0</v>
          </cell>
          <cell r="L1518">
            <v>20602.02</v>
          </cell>
          <cell r="M1518">
            <v>0</v>
          </cell>
          <cell r="N1518">
            <v>0</v>
          </cell>
          <cell r="O1518">
            <v>0</v>
          </cell>
          <cell r="P1518" t="str">
            <v/>
          </cell>
          <cell r="Q1518" t="str">
            <v>97305</v>
          </cell>
          <cell r="R1518" t="str">
            <v/>
          </cell>
          <cell r="S1518" t="str">
            <v/>
          </cell>
          <cell r="T1518" t="str">
            <v/>
          </cell>
          <cell r="U1518" t="str">
            <v>7920</v>
          </cell>
          <cell r="V1518" t="str">
            <v>ZGFT</v>
          </cell>
          <cell r="W1518">
            <v>45748</v>
          </cell>
          <cell r="X1518">
            <v>0.11</v>
          </cell>
          <cell r="Y1518">
            <v>22.868242200000001</v>
          </cell>
        </row>
        <row r="1519">
          <cell r="A1519" t="str">
            <v>97305-000370A000</v>
          </cell>
          <cell r="B1519" t="str">
            <v>FG,VC1108_SLA,V516 Indoor Wireless IP</v>
          </cell>
          <cell r="C1519" t="str">
            <v>429B</v>
          </cell>
          <cell r="D1519" t="str">
            <v>SE1</v>
          </cell>
          <cell r="E1519" t="str">
            <v/>
          </cell>
          <cell r="F1519" t="str">
            <v>ZGFT</v>
          </cell>
          <cell r="G1519" t="str">
            <v>OCS  97305</v>
          </cell>
          <cell r="H1519">
            <v>0</v>
          </cell>
          <cell r="I1519">
            <v>1000</v>
          </cell>
          <cell r="J1519">
            <v>61771.39</v>
          </cell>
          <cell r="K1519">
            <v>24267.42</v>
          </cell>
          <cell r="L1519">
            <v>22621.57</v>
          </cell>
          <cell r="M1519">
            <v>0</v>
          </cell>
          <cell r="N1519">
            <v>0</v>
          </cell>
          <cell r="O1519">
            <v>0</v>
          </cell>
          <cell r="P1519" t="str">
            <v/>
          </cell>
          <cell r="Q1519" t="str">
            <v>97305</v>
          </cell>
          <cell r="R1519" t="str">
            <v/>
          </cell>
          <cell r="S1519" t="str">
            <v/>
          </cell>
          <cell r="T1519" t="str">
            <v/>
          </cell>
          <cell r="U1519" t="str">
            <v>7920</v>
          </cell>
          <cell r="V1519" t="str">
            <v>ZGFT</v>
          </cell>
          <cell r="W1519">
            <v>45748</v>
          </cell>
          <cell r="X1519">
            <v>0.11</v>
          </cell>
          <cell r="Y1519">
            <v>25.109942700000001</v>
          </cell>
        </row>
        <row r="1520">
          <cell r="A1520" t="str">
            <v>97305-000380A000</v>
          </cell>
          <cell r="B1520" t="str">
            <v>FG,VC1108_SLA,V516- Indoor Wireless IP</v>
          </cell>
          <cell r="C1520" t="str">
            <v>429A</v>
          </cell>
          <cell r="D1520" t="str">
            <v>SE1</v>
          </cell>
          <cell r="E1520" t="str">
            <v/>
          </cell>
          <cell r="F1520" t="str">
            <v>ZGFT</v>
          </cell>
          <cell r="G1520" t="str">
            <v>OCS  97305</v>
          </cell>
          <cell r="H1520">
            <v>0</v>
          </cell>
          <cell r="I1520">
            <v>1000</v>
          </cell>
          <cell r="J1520">
            <v>0</v>
          </cell>
          <cell r="K1520">
            <v>0</v>
          </cell>
          <cell r="L1520">
            <v>23321.89</v>
          </cell>
          <cell r="M1520">
            <v>0</v>
          </cell>
          <cell r="N1520">
            <v>0</v>
          </cell>
          <cell r="O1520">
            <v>0</v>
          </cell>
          <cell r="P1520" t="str">
            <v/>
          </cell>
          <cell r="Q1520" t="str">
            <v>97305</v>
          </cell>
          <cell r="R1520" t="str">
            <v/>
          </cell>
          <cell r="S1520" t="str">
            <v/>
          </cell>
          <cell r="T1520" t="str">
            <v/>
          </cell>
          <cell r="U1520" t="str">
            <v>7920</v>
          </cell>
          <cell r="V1520" t="str">
            <v>ZGFT</v>
          </cell>
          <cell r="W1520">
            <v>45748</v>
          </cell>
          <cell r="X1520">
            <v>0.11</v>
          </cell>
          <cell r="Y1520">
            <v>25.887297900000004</v>
          </cell>
        </row>
        <row r="1521">
          <cell r="A1521" t="str">
            <v>97305-000380A000</v>
          </cell>
          <cell r="B1521" t="str">
            <v>FG,VC1108_SLA,V516- Indoor Wireless IP</v>
          </cell>
          <cell r="C1521" t="str">
            <v>429B</v>
          </cell>
          <cell r="D1521" t="str">
            <v>SE1</v>
          </cell>
          <cell r="E1521" t="str">
            <v/>
          </cell>
          <cell r="F1521" t="str">
            <v>ZGFT</v>
          </cell>
          <cell r="G1521" t="str">
            <v>OCS  97305</v>
          </cell>
          <cell r="H1521">
            <v>0</v>
          </cell>
          <cell r="I1521">
            <v>1000</v>
          </cell>
          <cell r="J1521">
            <v>0</v>
          </cell>
          <cell r="K1521">
            <v>26337.42</v>
          </cell>
          <cell r="L1521">
            <v>25341.57</v>
          </cell>
          <cell r="M1521">
            <v>0</v>
          </cell>
          <cell r="N1521">
            <v>0</v>
          </cell>
          <cell r="O1521">
            <v>0</v>
          </cell>
          <cell r="P1521" t="str">
            <v/>
          </cell>
          <cell r="Q1521" t="str">
            <v>97305</v>
          </cell>
          <cell r="R1521" t="str">
            <v/>
          </cell>
          <cell r="S1521" t="str">
            <v/>
          </cell>
          <cell r="T1521" t="str">
            <v/>
          </cell>
          <cell r="U1521" t="str">
            <v>7920</v>
          </cell>
          <cell r="V1521" t="str">
            <v>ZGFT</v>
          </cell>
          <cell r="W1521">
            <v>45748</v>
          </cell>
          <cell r="X1521">
            <v>0.11</v>
          </cell>
          <cell r="Y1521">
            <v>28.129142700000003</v>
          </cell>
        </row>
        <row r="1522">
          <cell r="A1522" t="str">
            <v>97307-000030A000</v>
          </cell>
          <cell r="B1522" t="str">
            <v>FG,VM9901_SAS,Wifi off SANSHIN JP</v>
          </cell>
          <cell r="C1522" t="str">
            <v>429A</v>
          </cell>
          <cell r="D1522" t="str">
            <v>SE1</v>
          </cell>
          <cell r="E1522" t="str">
            <v/>
          </cell>
          <cell r="F1522" t="str">
            <v>ZGFT</v>
          </cell>
          <cell r="G1522" t="str">
            <v>OCS  97307</v>
          </cell>
          <cell r="H1522">
            <v>0</v>
          </cell>
          <cell r="I1522">
            <v>1000</v>
          </cell>
          <cell r="J1522">
            <v>19160.82</v>
          </cell>
          <cell r="K1522">
            <v>24602.34</v>
          </cell>
          <cell r="L1522">
            <v>21783.15</v>
          </cell>
          <cell r="M1522">
            <v>0</v>
          </cell>
          <cell r="N1522">
            <v>5837.89</v>
          </cell>
          <cell r="O1522">
            <v>268</v>
          </cell>
          <cell r="P1522" t="str">
            <v/>
          </cell>
          <cell r="Q1522" t="str">
            <v>97307</v>
          </cell>
          <cell r="R1522" t="str">
            <v/>
          </cell>
          <cell r="S1522" t="str">
            <v/>
          </cell>
          <cell r="T1522" t="str">
            <v/>
          </cell>
          <cell r="U1522" t="str">
            <v>7920</v>
          </cell>
          <cell r="V1522" t="str">
            <v>ZGFT</v>
          </cell>
          <cell r="W1522">
            <v>45748</v>
          </cell>
          <cell r="X1522">
            <v>0.11</v>
          </cell>
          <cell r="Y1522">
            <v>24.179296500000007</v>
          </cell>
        </row>
        <row r="1523">
          <cell r="A1523" t="str">
            <v>97307-000030A000</v>
          </cell>
          <cell r="B1523" t="str">
            <v>FG,VM9901_SAS,Wifi off SANSHIN JP</v>
          </cell>
          <cell r="C1523" t="str">
            <v>429B</v>
          </cell>
          <cell r="D1523" t="str">
            <v>SE1</v>
          </cell>
          <cell r="E1523" t="str">
            <v/>
          </cell>
          <cell r="F1523" t="str">
            <v>ZGFT</v>
          </cell>
          <cell r="G1523" t="str">
            <v>OCS  97307</v>
          </cell>
          <cell r="H1523">
            <v>0</v>
          </cell>
          <cell r="I1523">
            <v>1000</v>
          </cell>
          <cell r="J1523">
            <v>0</v>
          </cell>
          <cell r="K1523">
            <v>24867.65</v>
          </cell>
          <cell r="L1523">
            <v>22064.3</v>
          </cell>
          <cell r="M1523">
            <v>0</v>
          </cell>
          <cell r="N1523">
            <v>0</v>
          </cell>
          <cell r="O1523">
            <v>0</v>
          </cell>
          <cell r="P1523" t="str">
            <v/>
          </cell>
          <cell r="Q1523" t="str">
            <v>97307</v>
          </cell>
          <cell r="R1523" t="str">
            <v/>
          </cell>
          <cell r="S1523" t="str">
            <v/>
          </cell>
          <cell r="T1523" t="str">
            <v/>
          </cell>
          <cell r="U1523" t="str">
            <v>7920</v>
          </cell>
          <cell r="V1523" t="str">
            <v>ZGFT</v>
          </cell>
          <cell r="W1523">
            <v>45748</v>
          </cell>
          <cell r="X1523">
            <v>0.11</v>
          </cell>
          <cell r="Y1523">
            <v>24.491373000000003</v>
          </cell>
        </row>
        <row r="1524">
          <cell r="A1524" t="str">
            <v>97310-000010A000</v>
          </cell>
          <cell r="B1524" t="str">
            <v>FG,VF1102_SAS,(AC) WiFi model</v>
          </cell>
          <cell r="C1524" t="str">
            <v>429A</v>
          </cell>
          <cell r="D1524" t="str">
            <v>SE1</v>
          </cell>
          <cell r="E1524" t="str">
            <v/>
          </cell>
          <cell r="F1524" t="str">
            <v>ZGFT</v>
          </cell>
          <cell r="G1524" t="str">
            <v>OCS  97310</v>
          </cell>
          <cell r="H1524">
            <v>0</v>
          </cell>
          <cell r="I1524">
            <v>1000</v>
          </cell>
          <cell r="J1524">
            <v>128397.69</v>
          </cell>
          <cell r="K1524">
            <v>115122.69</v>
          </cell>
          <cell r="L1524">
            <v>112281.66</v>
          </cell>
          <cell r="M1524">
            <v>0</v>
          </cell>
          <cell r="N1524">
            <v>0</v>
          </cell>
          <cell r="O1524">
            <v>0</v>
          </cell>
          <cell r="P1524" t="str">
            <v/>
          </cell>
          <cell r="Q1524" t="str">
            <v>97310</v>
          </cell>
          <cell r="R1524" t="str">
            <v/>
          </cell>
          <cell r="S1524" t="str">
            <v/>
          </cell>
          <cell r="T1524" t="str">
            <v/>
          </cell>
          <cell r="U1524" t="str">
            <v>7920</v>
          </cell>
          <cell r="V1524" t="str">
            <v>ZGFT</v>
          </cell>
          <cell r="W1524">
            <v>45748</v>
          </cell>
          <cell r="X1524">
            <v>0.11</v>
          </cell>
          <cell r="Y1524">
            <v>124.63264260000001</v>
          </cell>
        </row>
        <row r="1525">
          <cell r="A1525" t="str">
            <v>97310-000010A000</v>
          </cell>
          <cell r="B1525" t="str">
            <v>FG,VF1102_SAS,(AC) WiFi model</v>
          </cell>
          <cell r="C1525" t="str">
            <v>429B</v>
          </cell>
          <cell r="D1525" t="str">
            <v>SE1</v>
          </cell>
          <cell r="E1525" t="str">
            <v/>
          </cell>
          <cell r="F1525" t="str">
            <v>ZGFT</v>
          </cell>
          <cell r="G1525" t="str">
            <v>OCS  97310</v>
          </cell>
          <cell r="H1525">
            <v>0</v>
          </cell>
          <cell r="I1525">
            <v>1000</v>
          </cell>
          <cell r="J1525">
            <v>120240</v>
          </cell>
          <cell r="K1525">
            <v>120121.57</v>
          </cell>
          <cell r="L1525">
            <v>116729.71</v>
          </cell>
          <cell r="M1525">
            <v>0</v>
          </cell>
          <cell r="N1525">
            <v>0</v>
          </cell>
          <cell r="O1525">
            <v>0</v>
          </cell>
          <cell r="P1525" t="str">
            <v/>
          </cell>
          <cell r="Q1525" t="str">
            <v>97310</v>
          </cell>
          <cell r="R1525" t="str">
            <v/>
          </cell>
          <cell r="S1525" t="str">
            <v/>
          </cell>
          <cell r="T1525" t="str">
            <v/>
          </cell>
          <cell r="U1525" t="str">
            <v>7920</v>
          </cell>
          <cell r="V1525" t="str">
            <v>ZGFT</v>
          </cell>
          <cell r="W1525">
            <v>45748</v>
          </cell>
          <cell r="X1525">
            <v>0.11</v>
          </cell>
          <cell r="Y1525">
            <v>129.56997810000001</v>
          </cell>
        </row>
        <row r="1526">
          <cell r="A1526" t="str">
            <v>97310-000020A000</v>
          </cell>
          <cell r="B1526" t="str">
            <v>FG,VF1102_SAS,(DC) WiFi model</v>
          </cell>
          <cell r="C1526" t="str">
            <v>429A</v>
          </cell>
          <cell r="D1526" t="str">
            <v>SE1</v>
          </cell>
          <cell r="E1526" t="str">
            <v/>
          </cell>
          <cell r="F1526" t="str">
            <v>ZGFT</v>
          </cell>
          <cell r="G1526" t="str">
            <v>OCS  97310</v>
          </cell>
          <cell r="H1526">
            <v>0</v>
          </cell>
          <cell r="I1526">
            <v>1000</v>
          </cell>
          <cell r="J1526">
            <v>125003.33</v>
          </cell>
          <cell r="K1526">
            <v>116472.61</v>
          </cell>
          <cell r="L1526">
            <v>113631.58</v>
          </cell>
          <cell r="M1526">
            <v>0</v>
          </cell>
          <cell r="N1526">
            <v>0</v>
          </cell>
          <cell r="O1526">
            <v>0</v>
          </cell>
          <cell r="P1526" t="str">
            <v/>
          </cell>
          <cell r="Q1526" t="str">
            <v>97310</v>
          </cell>
          <cell r="R1526" t="str">
            <v/>
          </cell>
          <cell r="S1526" t="str">
            <v/>
          </cell>
          <cell r="T1526" t="str">
            <v/>
          </cell>
          <cell r="U1526" t="str">
            <v>7920</v>
          </cell>
          <cell r="V1526" t="str">
            <v>ZGFT</v>
          </cell>
          <cell r="W1526">
            <v>45748</v>
          </cell>
          <cell r="X1526">
            <v>0.11</v>
          </cell>
          <cell r="Y1526">
            <v>126.1310538</v>
          </cell>
        </row>
        <row r="1527">
          <cell r="A1527" t="str">
            <v>97310-000020A000</v>
          </cell>
          <cell r="B1527" t="str">
            <v>FG,VF1102_SAS,(DC) WiFi model</v>
          </cell>
          <cell r="C1527" t="str">
            <v>429B</v>
          </cell>
          <cell r="D1527" t="str">
            <v>SE1</v>
          </cell>
          <cell r="E1527" t="str">
            <v/>
          </cell>
          <cell r="F1527" t="str">
            <v>ZGFT</v>
          </cell>
          <cell r="G1527" t="str">
            <v>OCS  97310</v>
          </cell>
          <cell r="H1527">
            <v>0</v>
          </cell>
          <cell r="I1527">
            <v>1000</v>
          </cell>
          <cell r="J1527">
            <v>121610</v>
          </cell>
          <cell r="K1527">
            <v>121471.49</v>
          </cell>
          <cell r="L1527">
            <v>118079.63</v>
          </cell>
          <cell r="M1527">
            <v>0</v>
          </cell>
          <cell r="N1527">
            <v>0</v>
          </cell>
          <cell r="O1527">
            <v>0</v>
          </cell>
          <cell r="P1527" t="str">
            <v/>
          </cell>
          <cell r="Q1527" t="str">
            <v>97310</v>
          </cell>
          <cell r="R1527" t="str">
            <v/>
          </cell>
          <cell r="S1527" t="str">
            <v/>
          </cell>
          <cell r="T1527" t="str">
            <v/>
          </cell>
          <cell r="U1527" t="str">
            <v>7920</v>
          </cell>
          <cell r="V1527" t="str">
            <v>ZGFT</v>
          </cell>
          <cell r="W1527">
            <v>45748</v>
          </cell>
          <cell r="X1527">
            <v>0.11</v>
          </cell>
          <cell r="Y1527">
            <v>131.06838930000004</v>
          </cell>
        </row>
        <row r="1528">
          <cell r="A1528" t="str">
            <v>97310-000030A000</v>
          </cell>
          <cell r="B1528" t="str">
            <v>FG,VF1103_SAS,POE model Alarm.com WW</v>
          </cell>
          <cell r="C1528" t="str">
            <v>429A</v>
          </cell>
          <cell r="D1528" t="str">
            <v>SE1</v>
          </cell>
          <cell r="E1528" t="str">
            <v/>
          </cell>
          <cell r="F1528" t="str">
            <v>ZGFT</v>
          </cell>
          <cell r="G1528" t="str">
            <v>OCS  97310</v>
          </cell>
          <cell r="H1528">
            <v>0</v>
          </cell>
          <cell r="I1528">
            <v>1000</v>
          </cell>
          <cell r="J1528">
            <v>138754.67000000001</v>
          </cell>
          <cell r="K1528">
            <v>113265.54</v>
          </cell>
          <cell r="L1528">
            <v>110188.62</v>
          </cell>
          <cell r="M1528">
            <v>0</v>
          </cell>
          <cell r="N1528">
            <v>0</v>
          </cell>
          <cell r="O1528">
            <v>0</v>
          </cell>
          <cell r="P1528" t="str">
            <v/>
          </cell>
          <cell r="Q1528" t="str">
            <v>97310</v>
          </cell>
          <cell r="R1528" t="str">
            <v/>
          </cell>
          <cell r="S1528" t="str">
            <v/>
          </cell>
          <cell r="T1528" t="str">
            <v/>
          </cell>
          <cell r="U1528" t="str">
            <v>7920</v>
          </cell>
          <cell r="V1528" t="str">
            <v>ZGFT</v>
          </cell>
          <cell r="W1528">
            <v>45748</v>
          </cell>
          <cell r="X1528">
            <v>0.11</v>
          </cell>
          <cell r="Y1528">
            <v>122.30936820000001</v>
          </cell>
        </row>
        <row r="1529">
          <cell r="A1529" t="str">
            <v>97310-000030A000</v>
          </cell>
          <cell r="B1529" t="str">
            <v>FG,VF1103_SAS,POE model Alarm.com WW</v>
          </cell>
          <cell r="C1529" t="str">
            <v>429B</v>
          </cell>
          <cell r="D1529" t="str">
            <v>SE1</v>
          </cell>
          <cell r="E1529" t="str">
            <v/>
          </cell>
          <cell r="F1529" t="str">
            <v>ZGFT</v>
          </cell>
          <cell r="G1529" t="str">
            <v>OCS  97310</v>
          </cell>
          <cell r="H1529">
            <v>0</v>
          </cell>
          <cell r="I1529">
            <v>1000</v>
          </cell>
          <cell r="J1529">
            <v>119910</v>
          </cell>
          <cell r="K1529">
            <v>120363.85</v>
          </cell>
          <cell r="L1529">
            <v>116436.49</v>
          </cell>
          <cell r="M1529">
            <v>0</v>
          </cell>
          <cell r="N1529">
            <v>0</v>
          </cell>
          <cell r="O1529">
            <v>0</v>
          </cell>
          <cell r="P1529" t="str">
            <v/>
          </cell>
          <cell r="Q1529" t="str">
            <v>97310</v>
          </cell>
          <cell r="R1529" t="str">
            <v/>
          </cell>
          <cell r="S1529" t="str">
            <v/>
          </cell>
          <cell r="T1529" t="str">
            <v/>
          </cell>
          <cell r="U1529" t="str">
            <v>7920</v>
          </cell>
          <cell r="V1529" t="str">
            <v>ZGFT</v>
          </cell>
          <cell r="W1529">
            <v>45748</v>
          </cell>
          <cell r="X1529">
            <v>0.11</v>
          </cell>
          <cell r="Y1529">
            <v>129.24450390000001</v>
          </cell>
        </row>
        <row r="1530">
          <cell r="A1530" t="str">
            <v>97310-000040A000</v>
          </cell>
          <cell r="B1530" t="str">
            <v>FG,VF1103_SAS,POE(MPS) model Alarm.com</v>
          </cell>
          <cell r="C1530" t="str">
            <v>429A</v>
          </cell>
          <cell r="D1530" t="str">
            <v>SE1</v>
          </cell>
          <cell r="E1530" t="str">
            <v/>
          </cell>
          <cell r="F1530" t="str">
            <v>ZGFT</v>
          </cell>
          <cell r="G1530" t="str">
            <v>OCS  97310</v>
          </cell>
          <cell r="H1530">
            <v>0</v>
          </cell>
          <cell r="I1530">
            <v>1000</v>
          </cell>
          <cell r="J1530">
            <v>0</v>
          </cell>
          <cell r="K1530">
            <v>115681.23</v>
          </cell>
          <cell r="L1530">
            <v>112448.9</v>
          </cell>
          <cell r="M1530">
            <v>0</v>
          </cell>
          <cell r="N1530">
            <v>0</v>
          </cell>
          <cell r="O1530">
            <v>0</v>
          </cell>
          <cell r="P1530" t="str">
            <v/>
          </cell>
          <cell r="Q1530" t="str">
            <v>97310</v>
          </cell>
          <cell r="R1530" t="str">
            <v/>
          </cell>
          <cell r="S1530" t="str">
            <v/>
          </cell>
          <cell r="T1530" t="str">
            <v/>
          </cell>
          <cell r="U1530" t="str">
            <v>7920</v>
          </cell>
          <cell r="V1530" t="str">
            <v>ZGFT</v>
          </cell>
          <cell r="W1530">
            <v>45748</v>
          </cell>
          <cell r="X1530">
            <v>0.11</v>
          </cell>
          <cell r="Y1530">
            <v>124.818279</v>
          </cell>
        </row>
        <row r="1531">
          <cell r="A1531" t="str">
            <v>97310-000040A000</v>
          </cell>
          <cell r="B1531" t="str">
            <v>FG,VF1103_SAS,POE(MPS) model Alarm.com</v>
          </cell>
          <cell r="C1531" t="str">
            <v>429B</v>
          </cell>
          <cell r="D1531" t="str">
            <v>SE1</v>
          </cell>
          <cell r="E1531" t="str">
            <v/>
          </cell>
          <cell r="F1531" t="str">
            <v>ZGFT</v>
          </cell>
          <cell r="G1531" t="str">
            <v>OCS  97310</v>
          </cell>
          <cell r="H1531">
            <v>0</v>
          </cell>
          <cell r="I1531">
            <v>1000</v>
          </cell>
          <cell r="J1531">
            <v>0</v>
          </cell>
          <cell r="K1531">
            <v>126240.94</v>
          </cell>
          <cell r="L1531">
            <v>122078.71</v>
          </cell>
          <cell r="M1531">
            <v>0</v>
          </cell>
          <cell r="N1531">
            <v>0</v>
          </cell>
          <cell r="O1531">
            <v>0</v>
          </cell>
          <cell r="P1531" t="str">
            <v/>
          </cell>
          <cell r="Q1531" t="str">
            <v>97310</v>
          </cell>
          <cell r="R1531" t="str">
            <v/>
          </cell>
          <cell r="S1531" t="str">
            <v/>
          </cell>
          <cell r="T1531" t="str">
            <v/>
          </cell>
          <cell r="U1531" t="str">
            <v>7920</v>
          </cell>
          <cell r="V1531" t="str">
            <v>ZGFT</v>
          </cell>
          <cell r="W1531">
            <v>45748</v>
          </cell>
          <cell r="X1531">
            <v>0.11</v>
          </cell>
          <cell r="Y1531">
            <v>135.50736810000001</v>
          </cell>
        </row>
        <row r="1532">
          <cell r="A1532" t="str">
            <v>97310-000050A000</v>
          </cell>
          <cell r="B1532" t="str">
            <v>FG,VF1102_SAS,(AC) WiFi model Alarm.com</v>
          </cell>
          <cell r="C1532" t="str">
            <v>429A</v>
          </cell>
          <cell r="D1532" t="str">
            <v>SE1</v>
          </cell>
          <cell r="E1532" t="str">
            <v/>
          </cell>
          <cell r="F1532" t="str">
            <v>ZGFT</v>
          </cell>
          <cell r="G1532" t="str">
            <v>OCS  97310</v>
          </cell>
          <cell r="H1532">
            <v>0</v>
          </cell>
          <cell r="I1532">
            <v>1000</v>
          </cell>
          <cell r="J1532">
            <v>122832.25</v>
          </cell>
          <cell r="K1532">
            <v>117703.13</v>
          </cell>
          <cell r="L1532">
            <v>112378</v>
          </cell>
          <cell r="M1532">
            <v>0</v>
          </cell>
          <cell r="N1532">
            <v>4495.12</v>
          </cell>
          <cell r="O1532">
            <v>40</v>
          </cell>
          <cell r="P1532" t="str">
            <v/>
          </cell>
          <cell r="Q1532" t="str">
            <v>97310</v>
          </cell>
          <cell r="R1532" t="str">
            <v/>
          </cell>
          <cell r="S1532" t="str">
            <v/>
          </cell>
          <cell r="T1532" t="str">
            <v/>
          </cell>
          <cell r="U1532" t="str">
            <v>7920</v>
          </cell>
          <cell r="V1532" t="str">
            <v>ZGFT</v>
          </cell>
          <cell r="W1532">
            <v>45748</v>
          </cell>
          <cell r="X1532">
            <v>0.11</v>
          </cell>
          <cell r="Y1532">
            <v>124.73958000000002</v>
          </cell>
        </row>
        <row r="1533">
          <cell r="A1533" t="str">
            <v>97310-000050A000</v>
          </cell>
          <cell r="B1533" t="str">
            <v>FG,VF1102_SAS,(AC) WiFi model Alarm.com</v>
          </cell>
          <cell r="C1533" t="str">
            <v>429B</v>
          </cell>
          <cell r="D1533" t="str">
            <v>SE1</v>
          </cell>
          <cell r="E1533" t="str">
            <v/>
          </cell>
          <cell r="F1533" t="str">
            <v>ZGFT</v>
          </cell>
          <cell r="G1533" t="str">
            <v>OCS  97310</v>
          </cell>
          <cell r="H1533">
            <v>0</v>
          </cell>
          <cell r="I1533">
            <v>1000</v>
          </cell>
          <cell r="J1533">
            <v>0</v>
          </cell>
          <cell r="K1533">
            <v>124138.19</v>
          </cell>
          <cell r="L1533">
            <v>120800.55</v>
          </cell>
          <cell r="M1533">
            <v>0</v>
          </cell>
          <cell r="N1533">
            <v>0</v>
          </cell>
          <cell r="O1533">
            <v>0</v>
          </cell>
          <cell r="P1533" t="str">
            <v/>
          </cell>
          <cell r="Q1533" t="str">
            <v>97310</v>
          </cell>
          <cell r="R1533" t="str">
            <v/>
          </cell>
          <cell r="S1533" t="str">
            <v/>
          </cell>
          <cell r="T1533" t="str">
            <v/>
          </cell>
          <cell r="U1533" t="str">
            <v>7920</v>
          </cell>
          <cell r="V1533" t="str">
            <v>ZGFT</v>
          </cell>
          <cell r="W1533">
            <v>45748</v>
          </cell>
          <cell r="X1533">
            <v>0.11</v>
          </cell>
          <cell r="Y1533">
            <v>134.08861050000002</v>
          </cell>
        </row>
        <row r="1534">
          <cell r="A1534" t="str">
            <v>97310-000060A000</v>
          </cell>
          <cell r="B1534" t="str">
            <v>FG,VF1102_SAS,(DC) WiFi model Alarm.com</v>
          </cell>
          <cell r="C1534" t="str">
            <v>429A</v>
          </cell>
          <cell r="D1534" t="str">
            <v>SE1</v>
          </cell>
          <cell r="E1534" t="str">
            <v/>
          </cell>
          <cell r="F1534" t="str">
            <v>ZGFT</v>
          </cell>
          <cell r="G1534" t="str">
            <v>OCS  97310</v>
          </cell>
          <cell r="H1534">
            <v>0</v>
          </cell>
          <cell r="I1534">
            <v>1000</v>
          </cell>
          <cell r="J1534">
            <v>113650.61</v>
          </cell>
          <cell r="K1534">
            <v>118975.83</v>
          </cell>
          <cell r="L1534">
            <v>113650.7</v>
          </cell>
          <cell r="M1534">
            <v>0</v>
          </cell>
          <cell r="N1534">
            <v>3750.47</v>
          </cell>
          <cell r="O1534">
            <v>33</v>
          </cell>
          <cell r="P1534" t="str">
            <v/>
          </cell>
          <cell r="Q1534" t="str">
            <v>97310</v>
          </cell>
          <cell r="R1534" t="str">
            <v/>
          </cell>
          <cell r="S1534" t="str">
            <v/>
          </cell>
          <cell r="T1534" t="str">
            <v/>
          </cell>
          <cell r="U1534" t="str">
            <v>7920</v>
          </cell>
          <cell r="V1534" t="str">
            <v>ZGFT</v>
          </cell>
          <cell r="W1534">
            <v>45748</v>
          </cell>
          <cell r="X1534">
            <v>0.11</v>
          </cell>
          <cell r="Y1534">
            <v>126.15227700000001</v>
          </cell>
        </row>
        <row r="1535">
          <cell r="A1535" t="str">
            <v>97310-000060A000</v>
          </cell>
          <cell r="B1535" t="str">
            <v>FG,VF1102_SAS,(DC) WiFi model Alarm.com</v>
          </cell>
          <cell r="C1535" t="str">
            <v>429B</v>
          </cell>
          <cell r="D1535" t="str">
            <v>SE1</v>
          </cell>
          <cell r="E1535" t="str">
            <v/>
          </cell>
          <cell r="F1535" t="str">
            <v>ZGFT</v>
          </cell>
          <cell r="G1535" t="str">
            <v>OCS  97310</v>
          </cell>
          <cell r="H1535">
            <v>0</v>
          </cell>
          <cell r="I1535">
            <v>1000</v>
          </cell>
          <cell r="J1535">
            <v>0</v>
          </cell>
          <cell r="K1535">
            <v>125410.89</v>
          </cell>
          <cell r="L1535">
            <v>122073.25</v>
          </cell>
          <cell r="M1535">
            <v>0</v>
          </cell>
          <cell r="N1535">
            <v>0</v>
          </cell>
          <cell r="O1535">
            <v>0</v>
          </cell>
          <cell r="P1535" t="str">
            <v/>
          </cell>
          <cell r="Q1535" t="str">
            <v>97310</v>
          </cell>
          <cell r="R1535" t="str">
            <v/>
          </cell>
          <cell r="S1535" t="str">
            <v/>
          </cell>
          <cell r="T1535" t="str">
            <v/>
          </cell>
          <cell r="U1535" t="str">
            <v>7920</v>
          </cell>
          <cell r="V1535" t="str">
            <v>ZGFT</v>
          </cell>
          <cell r="W1535">
            <v>45748</v>
          </cell>
          <cell r="X1535">
            <v>0.11</v>
          </cell>
          <cell r="Y1535">
            <v>135.50130750000002</v>
          </cell>
        </row>
        <row r="1536">
          <cell r="A1536" t="str">
            <v>97310-000070A000</v>
          </cell>
          <cell r="B1536" t="str">
            <v>FG,VF1103_SAS,POE model Alarm.com_New</v>
          </cell>
          <cell r="C1536" t="str">
            <v>429A</v>
          </cell>
          <cell r="D1536" t="str">
            <v>SE1</v>
          </cell>
          <cell r="E1536" t="str">
            <v/>
          </cell>
          <cell r="F1536" t="str">
            <v>ZGFT</v>
          </cell>
          <cell r="G1536" t="str">
            <v>OCS  97310</v>
          </cell>
          <cell r="H1536">
            <v>0</v>
          </cell>
          <cell r="I1536">
            <v>1000</v>
          </cell>
          <cell r="J1536">
            <v>119354.13</v>
          </cell>
          <cell r="K1536">
            <v>116464.72</v>
          </cell>
          <cell r="L1536">
            <v>110466.08</v>
          </cell>
          <cell r="M1536">
            <v>0</v>
          </cell>
          <cell r="N1536">
            <v>8837.2900000000009</v>
          </cell>
          <cell r="O1536">
            <v>80</v>
          </cell>
          <cell r="P1536" t="str">
            <v/>
          </cell>
          <cell r="Q1536" t="str">
            <v>97310</v>
          </cell>
          <cell r="R1536" t="str">
            <v/>
          </cell>
          <cell r="S1536" t="str">
            <v/>
          </cell>
          <cell r="T1536" t="str">
            <v/>
          </cell>
          <cell r="U1536" t="str">
            <v>7920</v>
          </cell>
          <cell r="V1536" t="str">
            <v>ZGFT</v>
          </cell>
          <cell r="W1536">
            <v>45748</v>
          </cell>
          <cell r="X1536">
            <v>0.11</v>
          </cell>
          <cell r="Y1536">
            <v>122.61734880000002</v>
          </cell>
        </row>
        <row r="1537">
          <cell r="A1537" t="str">
            <v>97310-000070A000</v>
          </cell>
          <cell r="B1537" t="str">
            <v>FG,VF1103_SAS,POE model Alarm.com_New</v>
          </cell>
          <cell r="C1537" t="str">
            <v>429B</v>
          </cell>
          <cell r="D1537" t="str">
            <v>SE1</v>
          </cell>
          <cell r="E1537" t="str">
            <v/>
          </cell>
          <cell r="F1537" t="str">
            <v>ZGFT</v>
          </cell>
          <cell r="G1537" t="str">
            <v>OCS  97310</v>
          </cell>
          <cell r="H1537">
            <v>0</v>
          </cell>
          <cell r="I1537">
            <v>1000</v>
          </cell>
          <cell r="J1537">
            <v>0</v>
          </cell>
          <cell r="K1537">
            <v>123254.09</v>
          </cell>
          <cell r="L1537">
            <v>119649.81</v>
          </cell>
          <cell r="M1537">
            <v>0</v>
          </cell>
          <cell r="N1537">
            <v>0</v>
          </cell>
          <cell r="O1537">
            <v>0</v>
          </cell>
          <cell r="P1537" t="str">
            <v/>
          </cell>
          <cell r="Q1537" t="str">
            <v>97310</v>
          </cell>
          <cell r="R1537" t="str">
            <v/>
          </cell>
          <cell r="S1537" t="str">
            <v/>
          </cell>
          <cell r="T1537" t="str">
            <v/>
          </cell>
          <cell r="U1537" t="str">
            <v>7920</v>
          </cell>
          <cell r="V1537" t="str">
            <v>ZGFT</v>
          </cell>
          <cell r="W1537">
            <v>45748</v>
          </cell>
          <cell r="X1537">
            <v>0.11</v>
          </cell>
          <cell r="Y1537">
            <v>132.81128910000001</v>
          </cell>
        </row>
        <row r="1538">
          <cell r="A1538" t="str">
            <v>97401-000030A000</v>
          </cell>
          <cell r="B1538" t="str">
            <v>FG,CO0307QC-L_SAS,Hue Bridge 2.1 Bulk</v>
          </cell>
          <cell r="C1538" t="str">
            <v>429A</v>
          </cell>
          <cell r="D1538" t="str">
            <v>SE5</v>
          </cell>
          <cell r="E1538" t="str">
            <v/>
          </cell>
          <cell r="F1538" t="str">
            <v>ZGFT</v>
          </cell>
          <cell r="G1538" t="str">
            <v>OCS  97401</v>
          </cell>
          <cell r="H1538">
            <v>0</v>
          </cell>
          <cell r="I1538">
            <v>1000</v>
          </cell>
          <cell r="J1538">
            <v>10733.24</v>
          </cell>
          <cell r="K1538">
            <v>11009.71</v>
          </cell>
          <cell r="L1538">
            <v>11006.38</v>
          </cell>
          <cell r="M1538">
            <v>0</v>
          </cell>
          <cell r="N1538">
            <v>814.47</v>
          </cell>
          <cell r="O1538">
            <v>74</v>
          </cell>
          <cell r="P1538" t="str">
            <v/>
          </cell>
          <cell r="Q1538" t="str">
            <v>97401</v>
          </cell>
          <cell r="R1538" t="str">
            <v/>
          </cell>
          <cell r="S1538" t="str">
            <v/>
          </cell>
          <cell r="T1538" t="str">
            <v/>
          </cell>
          <cell r="U1538" t="str">
            <v>7920</v>
          </cell>
          <cell r="V1538" t="str">
            <v>ZGFT</v>
          </cell>
          <cell r="W1538">
            <v>45748</v>
          </cell>
          <cell r="X1538">
            <v>0.11</v>
          </cell>
          <cell r="Y1538">
            <v>12.217081800000001</v>
          </cell>
        </row>
        <row r="1539">
          <cell r="A1539" t="str">
            <v>97401-000030A001</v>
          </cell>
          <cell r="B1539" t="str">
            <v>FG,CO0307QC-L_SAS,Hue Bridge 2.1 Bulk</v>
          </cell>
          <cell r="C1539" t="str">
            <v>429A</v>
          </cell>
          <cell r="D1539" t="str">
            <v>SE5</v>
          </cell>
          <cell r="E1539" t="str">
            <v/>
          </cell>
          <cell r="F1539" t="str">
            <v>ZGFT</v>
          </cell>
          <cell r="G1539" t="str">
            <v>OCS  97401</v>
          </cell>
          <cell r="H1539">
            <v>0</v>
          </cell>
          <cell r="I1539">
            <v>1000</v>
          </cell>
          <cell r="J1539">
            <v>0</v>
          </cell>
          <cell r="K1539">
            <v>10843.69</v>
          </cell>
          <cell r="L1539">
            <v>10590.89</v>
          </cell>
          <cell r="M1539">
            <v>0</v>
          </cell>
          <cell r="N1539">
            <v>0</v>
          </cell>
          <cell r="O1539">
            <v>0</v>
          </cell>
          <cell r="P1539" t="str">
            <v/>
          </cell>
          <cell r="Q1539" t="str">
            <v>97401</v>
          </cell>
          <cell r="R1539" t="str">
            <v/>
          </cell>
          <cell r="S1539" t="str">
            <v/>
          </cell>
          <cell r="T1539" t="str">
            <v/>
          </cell>
          <cell r="U1539" t="str">
            <v>7920</v>
          </cell>
          <cell r="V1539" t="str">
            <v>ZGFT</v>
          </cell>
          <cell r="W1539">
            <v>45748</v>
          </cell>
          <cell r="X1539">
            <v>0.11</v>
          </cell>
          <cell r="Y1539">
            <v>11.755887900000001</v>
          </cell>
        </row>
        <row r="1540">
          <cell r="A1540" t="str">
            <v>97401-000030A005</v>
          </cell>
          <cell r="B1540" t="str">
            <v>FG,CO0307QC-L_SAS,Hue Bridge 2.1 Bulk</v>
          </cell>
          <cell r="C1540" t="str">
            <v>429A</v>
          </cell>
          <cell r="D1540" t="str">
            <v>SE5</v>
          </cell>
          <cell r="E1540" t="str">
            <v/>
          </cell>
          <cell r="F1540" t="str">
            <v>ZGFT</v>
          </cell>
          <cell r="G1540" t="str">
            <v>OCS  97401</v>
          </cell>
          <cell r="H1540">
            <v>0</v>
          </cell>
          <cell r="I1540">
            <v>1000</v>
          </cell>
          <cell r="J1540">
            <v>11357.67</v>
          </cell>
          <cell r="K1540">
            <v>10881.87</v>
          </cell>
          <cell r="L1540">
            <v>10950.38</v>
          </cell>
          <cell r="M1540">
            <v>0</v>
          </cell>
          <cell r="N1540">
            <v>0</v>
          </cell>
          <cell r="O1540">
            <v>0</v>
          </cell>
          <cell r="P1540" t="str">
            <v/>
          </cell>
          <cell r="Q1540" t="str">
            <v>97401</v>
          </cell>
          <cell r="R1540" t="str">
            <v/>
          </cell>
          <cell r="S1540" t="str">
            <v/>
          </cell>
          <cell r="T1540" t="str">
            <v/>
          </cell>
          <cell r="U1540" t="str">
            <v>7920</v>
          </cell>
          <cell r="V1540" t="str">
            <v>ZGFT</v>
          </cell>
          <cell r="W1540">
            <v>45748</v>
          </cell>
          <cell r="X1540">
            <v>0.11</v>
          </cell>
          <cell r="Y1540">
            <v>12.1549218</v>
          </cell>
        </row>
        <row r="1541">
          <cell r="A1541" t="str">
            <v>97401-000030A005</v>
          </cell>
          <cell r="B1541" t="str">
            <v>FG,CO0307QC-L_SAS,Hue Bridge 2.1 Bulk</v>
          </cell>
          <cell r="C1541" t="str">
            <v>429B</v>
          </cell>
          <cell r="D1541" t="str">
            <v>SE5</v>
          </cell>
          <cell r="E1541" t="str">
            <v/>
          </cell>
          <cell r="F1541" t="str">
            <v>ZGFT</v>
          </cell>
          <cell r="G1541" t="str">
            <v>OCS  97401</v>
          </cell>
          <cell r="H1541">
            <v>0</v>
          </cell>
          <cell r="I1541">
            <v>1000</v>
          </cell>
          <cell r="J1541">
            <v>0</v>
          </cell>
          <cell r="K1541">
            <v>11049.08</v>
          </cell>
          <cell r="L1541">
            <v>10841.69</v>
          </cell>
          <cell r="M1541">
            <v>0</v>
          </cell>
          <cell r="N1541">
            <v>0</v>
          </cell>
          <cell r="O1541">
            <v>0</v>
          </cell>
          <cell r="P1541" t="str">
            <v/>
          </cell>
          <cell r="Q1541" t="str">
            <v>97401</v>
          </cell>
          <cell r="R1541" t="str">
            <v/>
          </cell>
          <cell r="S1541" t="str">
            <v/>
          </cell>
          <cell r="T1541" t="str">
            <v/>
          </cell>
          <cell r="U1541" t="str">
            <v>7920</v>
          </cell>
          <cell r="V1541" t="str">
            <v>ZGFT</v>
          </cell>
          <cell r="W1541">
            <v>45748</v>
          </cell>
          <cell r="X1541">
            <v>0.11</v>
          </cell>
          <cell r="Y1541">
            <v>12.034275900000001</v>
          </cell>
        </row>
        <row r="1542">
          <cell r="A1542" t="str">
            <v>97401-000030A008</v>
          </cell>
          <cell r="B1542" t="str">
            <v>FG,CO0307QC-L_SAS,Hue Bridge 2.1 Bulk HT</v>
          </cell>
          <cell r="C1542" t="str">
            <v>429A</v>
          </cell>
          <cell r="D1542" t="str">
            <v>SE5</v>
          </cell>
          <cell r="E1542" t="str">
            <v/>
          </cell>
          <cell r="F1542" t="str">
            <v>ZGFT</v>
          </cell>
          <cell r="G1542" t="str">
            <v>OCS  97401</v>
          </cell>
          <cell r="H1542">
            <v>0</v>
          </cell>
          <cell r="I1542">
            <v>1000</v>
          </cell>
          <cell r="J1542">
            <v>10870.53</v>
          </cell>
          <cell r="K1542">
            <v>10904.71</v>
          </cell>
          <cell r="L1542">
            <v>10901.38</v>
          </cell>
          <cell r="M1542">
            <v>0</v>
          </cell>
          <cell r="N1542">
            <v>0</v>
          </cell>
          <cell r="O1542">
            <v>0</v>
          </cell>
          <cell r="P1542" t="str">
            <v/>
          </cell>
          <cell r="Q1542" t="str">
            <v>97401</v>
          </cell>
          <cell r="R1542" t="str">
            <v/>
          </cell>
          <cell r="S1542" t="str">
            <v/>
          </cell>
          <cell r="T1542" t="str">
            <v/>
          </cell>
          <cell r="U1542" t="str">
            <v>7920</v>
          </cell>
          <cell r="V1542" t="str">
            <v>ZGFT</v>
          </cell>
          <cell r="W1542">
            <v>45748</v>
          </cell>
          <cell r="X1542">
            <v>0.11</v>
          </cell>
          <cell r="Y1542">
            <v>12.100531800000001</v>
          </cell>
        </row>
        <row r="1543">
          <cell r="A1543" t="str">
            <v>97401-000030A008</v>
          </cell>
          <cell r="B1543" t="str">
            <v>FG,CO0307QC-L_SAS,Hue Bridge 2.1 Bulk HT</v>
          </cell>
          <cell r="C1543" t="str">
            <v>429B</v>
          </cell>
          <cell r="D1543" t="str">
            <v>SE5</v>
          </cell>
          <cell r="E1543" t="str">
            <v/>
          </cell>
          <cell r="F1543" t="str">
            <v>ZGFT</v>
          </cell>
          <cell r="G1543" t="str">
            <v>OCS  97401</v>
          </cell>
          <cell r="H1543">
            <v>0</v>
          </cell>
          <cell r="I1543">
            <v>1000</v>
          </cell>
          <cell r="J1543">
            <v>0</v>
          </cell>
          <cell r="K1543">
            <v>11146.14</v>
          </cell>
          <cell r="L1543">
            <v>10890.88</v>
          </cell>
          <cell r="M1543">
            <v>0</v>
          </cell>
          <cell r="N1543">
            <v>0</v>
          </cell>
          <cell r="O1543">
            <v>0</v>
          </cell>
          <cell r="P1543" t="str">
            <v/>
          </cell>
          <cell r="Q1543" t="str">
            <v>97401</v>
          </cell>
          <cell r="R1543" t="str">
            <v/>
          </cell>
          <cell r="S1543" t="str">
            <v/>
          </cell>
          <cell r="T1543" t="str">
            <v/>
          </cell>
          <cell r="U1543" t="str">
            <v>7920</v>
          </cell>
          <cell r="V1543" t="str">
            <v>ZGFT</v>
          </cell>
          <cell r="W1543">
            <v>45748</v>
          </cell>
          <cell r="X1543">
            <v>0.11</v>
          </cell>
          <cell r="Y1543">
            <v>12.0888768</v>
          </cell>
        </row>
        <row r="1544">
          <cell r="A1544" t="str">
            <v>97401-000030A009</v>
          </cell>
          <cell r="B1544" t="str">
            <v>FG,CO0307QC-L_SAS,Hue Bridge 2.1 Bulk HT</v>
          </cell>
          <cell r="C1544" t="str">
            <v>429A</v>
          </cell>
          <cell r="D1544" t="str">
            <v>SE5</v>
          </cell>
          <cell r="E1544" t="str">
            <v/>
          </cell>
          <cell r="F1544" t="str">
            <v>ZGFT</v>
          </cell>
          <cell r="G1544" t="str">
            <v>OCS  97401</v>
          </cell>
          <cell r="H1544">
            <v>0</v>
          </cell>
          <cell r="I1544">
            <v>1000</v>
          </cell>
          <cell r="J1544">
            <v>18099.27</v>
          </cell>
          <cell r="K1544">
            <v>10843.69</v>
          </cell>
          <cell r="L1544">
            <v>10840.36</v>
          </cell>
          <cell r="M1544">
            <v>0</v>
          </cell>
          <cell r="N1544">
            <v>0</v>
          </cell>
          <cell r="O1544">
            <v>0</v>
          </cell>
          <cell r="P1544" t="str">
            <v/>
          </cell>
          <cell r="Q1544" t="str">
            <v>97401</v>
          </cell>
          <cell r="R1544" t="str">
            <v/>
          </cell>
          <cell r="S1544" t="str">
            <v/>
          </cell>
          <cell r="T1544" t="str">
            <v/>
          </cell>
          <cell r="U1544" t="str">
            <v>7920</v>
          </cell>
          <cell r="V1544" t="str">
            <v>ZGFT</v>
          </cell>
          <cell r="W1544">
            <v>45748</v>
          </cell>
          <cell r="X1544">
            <v>0.11</v>
          </cell>
          <cell r="Y1544">
            <v>12.032799600000002</v>
          </cell>
        </row>
        <row r="1545">
          <cell r="A1545" t="str">
            <v>97401-000030A009</v>
          </cell>
          <cell r="B1545" t="str">
            <v>FG,CO0307QC-L_SAS,Hue Bridge 2.1 Bulk HT</v>
          </cell>
          <cell r="C1545" t="str">
            <v>429B</v>
          </cell>
          <cell r="D1545" t="str">
            <v>SE5</v>
          </cell>
          <cell r="E1545" t="str">
            <v/>
          </cell>
          <cell r="F1545" t="str">
            <v>ZGFT</v>
          </cell>
          <cell r="G1545" t="str">
            <v>OCS  97401</v>
          </cell>
          <cell r="H1545">
            <v>0</v>
          </cell>
          <cell r="I1545">
            <v>1000</v>
          </cell>
          <cell r="J1545">
            <v>0</v>
          </cell>
          <cell r="K1545">
            <v>10939.06</v>
          </cell>
          <cell r="L1545">
            <v>10731.67</v>
          </cell>
          <cell r="M1545">
            <v>0</v>
          </cell>
          <cell r="N1545">
            <v>0</v>
          </cell>
          <cell r="O1545">
            <v>0</v>
          </cell>
          <cell r="P1545" t="str">
            <v/>
          </cell>
          <cell r="Q1545" t="str">
            <v>97401</v>
          </cell>
          <cell r="R1545" t="str">
            <v/>
          </cell>
          <cell r="S1545" t="str">
            <v/>
          </cell>
          <cell r="T1545" t="str">
            <v/>
          </cell>
          <cell r="U1545" t="str">
            <v>7920</v>
          </cell>
          <cell r="V1545" t="str">
            <v>ZGFT</v>
          </cell>
          <cell r="W1545">
            <v>45748</v>
          </cell>
          <cell r="X1545">
            <v>0.11</v>
          </cell>
          <cell r="Y1545">
            <v>11.912153700000001</v>
          </cell>
        </row>
        <row r="1546">
          <cell r="A1546" t="str">
            <v>97401-000030A00A</v>
          </cell>
          <cell r="B1546" t="str">
            <v>FG,CO0307QC-L_SAS,Hue Bridge 2.1 Bulk</v>
          </cell>
          <cell r="C1546" t="str">
            <v>429A</v>
          </cell>
          <cell r="D1546" t="str">
            <v>SE5</v>
          </cell>
          <cell r="E1546" t="str">
            <v/>
          </cell>
          <cell r="F1546" t="str">
            <v>ZGFT</v>
          </cell>
          <cell r="G1546" t="str">
            <v>OCS  97401</v>
          </cell>
          <cell r="H1546">
            <v>0</v>
          </cell>
          <cell r="I1546">
            <v>1000</v>
          </cell>
          <cell r="J1546">
            <v>10935.4</v>
          </cell>
          <cell r="K1546">
            <v>10855.84</v>
          </cell>
          <cell r="L1546">
            <v>10901.38</v>
          </cell>
          <cell r="M1546">
            <v>0</v>
          </cell>
          <cell r="N1546">
            <v>149479.74</v>
          </cell>
          <cell r="O1546">
            <v>13712</v>
          </cell>
          <cell r="P1546" t="str">
            <v/>
          </cell>
          <cell r="Q1546" t="str">
            <v>97401</v>
          </cell>
          <cell r="R1546" t="str">
            <v/>
          </cell>
          <cell r="S1546" t="str">
            <v/>
          </cell>
          <cell r="T1546" t="str">
            <v/>
          </cell>
          <cell r="U1546" t="str">
            <v>7920</v>
          </cell>
          <cell r="V1546" t="str">
            <v>ZGFT</v>
          </cell>
          <cell r="W1546">
            <v>45748</v>
          </cell>
          <cell r="X1546">
            <v>0.11</v>
          </cell>
          <cell r="Y1546">
            <v>12.100531800000001</v>
          </cell>
        </row>
        <row r="1547">
          <cell r="A1547" t="str">
            <v>97401-000030A00B</v>
          </cell>
          <cell r="B1547" t="str">
            <v>FG,CO0307QC-L_SAS,Signify 929001180643</v>
          </cell>
          <cell r="C1547" t="str">
            <v>429A</v>
          </cell>
          <cell r="D1547" t="str">
            <v>SE5</v>
          </cell>
          <cell r="E1547" t="str">
            <v/>
          </cell>
          <cell r="F1547" t="str">
            <v>ZGFT</v>
          </cell>
          <cell r="G1547" t="str">
            <v>OCS  97401</v>
          </cell>
          <cell r="H1547">
            <v>0</v>
          </cell>
          <cell r="I1547">
            <v>1000</v>
          </cell>
          <cell r="J1547">
            <v>14015.98</v>
          </cell>
          <cell r="K1547">
            <v>13059.32</v>
          </cell>
          <cell r="L1547">
            <v>11756.72</v>
          </cell>
          <cell r="M1547">
            <v>0</v>
          </cell>
          <cell r="N1547">
            <v>7524.3</v>
          </cell>
          <cell r="O1547">
            <v>640</v>
          </cell>
          <cell r="P1547" t="str">
            <v/>
          </cell>
          <cell r="Q1547" t="str">
            <v>97401</v>
          </cell>
          <cell r="R1547" t="str">
            <v/>
          </cell>
          <cell r="S1547" t="str">
            <v/>
          </cell>
          <cell r="T1547" t="str">
            <v/>
          </cell>
          <cell r="U1547" t="str">
            <v>7920</v>
          </cell>
          <cell r="V1547" t="str">
            <v>ZGFT</v>
          </cell>
          <cell r="W1547">
            <v>45748</v>
          </cell>
          <cell r="X1547">
            <v>0.11</v>
          </cell>
          <cell r="Y1547">
            <v>13.0499592</v>
          </cell>
        </row>
        <row r="1548">
          <cell r="A1548" t="str">
            <v>97401-000030A00C</v>
          </cell>
          <cell r="B1548" t="str">
            <v>FG,CO0307QC-L_SAS,Signify 929001180631</v>
          </cell>
          <cell r="C1548" t="str">
            <v>429A</v>
          </cell>
          <cell r="D1548" t="str">
            <v>SE5</v>
          </cell>
          <cell r="E1548" t="str">
            <v/>
          </cell>
          <cell r="F1548" t="str">
            <v>ZGFT</v>
          </cell>
          <cell r="G1548" t="str">
            <v>OCS  97401</v>
          </cell>
          <cell r="H1548">
            <v>0</v>
          </cell>
          <cell r="I1548">
            <v>1000</v>
          </cell>
          <cell r="J1548">
            <v>0</v>
          </cell>
          <cell r="K1548">
            <v>13475.17</v>
          </cell>
          <cell r="L1548">
            <v>12183.01</v>
          </cell>
          <cell r="M1548">
            <v>0</v>
          </cell>
          <cell r="N1548">
            <v>0</v>
          </cell>
          <cell r="O1548">
            <v>0</v>
          </cell>
          <cell r="P1548" t="str">
            <v/>
          </cell>
          <cell r="Q1548" t="str">
            <v>97401</v>
          </cell>
          <cell r="R1548" t="str">
            <v/>
          </cell>
          <cell r="S1548" t="str">
            <v/>
          </cell>
          <cell r="T1548" t="str">
            <v/>
          </cell>
          <cell r="U1548" t="str">
            <v>7920</v>
          </cell>
          <cell r="V1548" t="str">
            <v>ZGFT</v>
          </cell>
          <cell r="W1548">
            <v>45748</v>
          </cell>
          <cell r="X1548">
            <v>0.11</v>
          </cell>
          <cell r="Y1548">
            <v>13.5231411</v>
          </cell>
        </row>
        <row r="1549">
          <cell r="A1549" t="str">
            <v>97401-000030A00D</v>
          </cell>
          <cell r="B1549" t="str">
            <v>FG,CO0307QC-L_SAS,Signify 929001180632</v>
          </cell>
          <cell r="C1549" t="str">
            <v>429A</v>
          </cell>
          <cell r="D1549" t="str">
            <v>SE5</v>
          </cell>
          <cell r="E1549" t="str">
            <v/>
          </cell>
          <cell r="F1549" t="str">
            <v>ZGFT</v>
          </cell>
          <cell r="G1549" t="str">
            <v>OCS  97401</v>
          </cell>
          <cell r="H1549">
            <v>0</v>
          </cell>
          <cell r="I1549">
            <v>1000</v>
          </cell>
          <cell r="J1549">
            <v>0</v>
          </cell>
          <cell r="K1549">
            <v>13309.17</v>
          </cell>
          <cell r="L1549">
            <v>12017.01</v>
          </cell>
          <cell r="M1549">
            <v>0</v>
          </cell>
          <cell r="N1549">
            <v>0</v>
          </cell>
          <cell r="O1549">
            <v>0</v>
          </cell>
          <cell r="P1549" t="str">
            <v/>
          </cell>
          <cell r="Q1549" t="str">
            <v>97401</v>
          </cell>
          <cell r="R1549" t="str">
            <v/>
          </cell>
          <cell r="S1549" t="str">
            <v/>
          </cell>
          <cell r="T1549" t="str">
            <v/>
          </cell>
          <cell r="U1549" t="str">
            <v>7920</v>
          </cell>
          <cell r="V1549" t="str">
            <v>ZGFT</v>
          </cell>
          <cell r="W1549">
            <v>45748</v>
          </cell>
          <cell r="X1549">
            <v>0.11</v>
          </cell>
          <cell r="Y1549">
            <v>13.338881100000002</v>
          </cell>
        </row>
        <row r="1550">
          <cell r="A1550" t="str">
            <v>97401-000030A00E</v>
          </cell>
          <cell r="B1550" t="str">
            <v>FG,CO0307QC-L_SAS,Signify 929001180633</v>
          </cell>
          <cell r="C1550" t="str">
            <v>429A</v>
          </cell>
          <cell r="D1550" t="str">
            <v>SE5</v>
          </cell>
          <cell r="E1550" t="str">
            <v/>
          </cell>
          <cell r="F1550" t="str">
            <v>ZGFT</v>
          </cell>
          <cell r="G1550" t="str">
            <v>OCS  97401</v>
          </cell>
          <cell r="H1550">
            <v>0</v>
          </cell>
          <cell r="I1550">
            <v>1000</v>
          </cell>
          <cell r="J1550">
            <v>13581.25</v>
          </cell>
          <cell r="K1550">
            <v>13211.07</v>
          </cell>
          <cell r="L1550">
            <v>11918.91</v>
          </cell>
          <cell r="M1550">
            <v>0</v>
          </cell>
          <cell r="N1550">
            <v>95.35</v>
          </cell>
          <cell r="O1550">
            <v>8</v>
          </cell>
          <cell r="P1550" t="str">
            <v/>
          </cell>
          <cell r="Q1550" t="str">
            <v>97401</v>
          </cell>
          <cell r="R1550" t="str">
            <v/>
          </cell>
          <cell r="S1550" t="str">
            <v/>
          </cell>
          <cell r="T1550" t="str">
            <v/>
          </cell>
          <cell r="U1550" t="str">
            <v>7920</v>
          </cell>
          <cell r="V1550" t="str">
            <v>ZGFT</v>
          </cell>
          <cell r="W1550">
            <v>45748</v>
          </cell>
          <cell r="X1550">
            <v>0.11</v>
          </cell>
          <cell r="Y1550">
            <v>13.229990100000002</v>
          </cell>
        </row>
        <row r="1551">
          <cell r="A1551" t="str">
            <v>97401-000030A00F</v>
          </cell>
          <cell r="B1551" t="str">
            <v>FG,CO0307QC-L_SAS,Signify 929001180634</v>
          </cell>
          <cell r="C1551" t="str">
            <v>429A</v>
          </cell>
          <cell r="D1551" t="str">
            <v>SE5</v>
          </cell>
          <cell r="E1551" t="str">
            <v/>
          </cell>
          <cell r="F1551" t="str">
            <v>ZGFT</v>
          </cell>
          <cell r="G1551" t="str">
            <v>OCS  97401</v>
          </cell>
          <cell r="H1551">
            <v>0</v>
          </cell>
          <cell r="I1551">
            <v>1000</v>
          </cell>
          <cell r="J1551">
            <v>13771.9</v>
          </cell>
          <cell r="K1551">
            <v>13123.67</v>
          </cell>
          <cell r="L1551">
            <v>11831.51</v>
          </cell>
          <cell r="M1551">
            <v>0</v>
          </cell>
          <cell r="N1551">
            <v>0</v>
          </cell>
          <cell r="O1551">
            <v>0</v>
          </cell>
          <cell r="P1551" t="str">
            <v/>
          </cell>
          <cell r="Q1551" t="str">
            <v>97401</v>
          </cell>
          <cell r="R1551" t="str">
            <v/>
          </cell>
          <cell r="S1551" t="str">
            <v/>
          </cell>
          <cell r="T1551" t="str">
            <v/>
          </cell>
          <cell r="U1551" t="str">
            <v>7920</v>
          </cell>
          <cell r="V1551" t="str">
            <v>ZGFT</v>
          </cell>
          <cell r="W1551">
            <v>45748</v>
          </cell>
          <cell r="X1551">
            <v>0.11</v>
          </cell>
          <cell r="Y1551">
            <v>13.1329761</v>
          </cell>
        </row>
        <row r="1552">
          <cell r="A1552" t="str">
            <v>97401-000030A00G</v>
          </cell>
          <cell r="B1552" t="str">
            <v>FG,CO0307QC-L_SAS,Signify 929001180635</v>
          </cell>
          <cell r="C1552" t="str">
            <v>429A</v>
          </cell>
          <cell r="D1552" t="str">
            <v>SE5</v>
          </cell>
          <cell r="E1552" t="str">
            <v/>
          </cell>
          <cell r="F1552" t="str">
            <v>ZGFT</v>
          </cell>
          <cell r="G1552" t="str">
            <v>OCS  97401</v>
          </cell>
          <cell r="H1552">
            <v>0</v>
          </cell>
          <cell r="I1552">
            <v>1000</v>
          </cell>
          <cell r="J1552">
            <v>0</v>
          </cell>
          <cell r="K1552">
            <v>13309.17</v>
          </cell>
          <cell r="L1552">
            <v>12017.01</v>
          </cell>
          <cell r="M1552">
            <v>0</v>
          </cell>
          <cell r="N1552">
            <v>0</v>
          </cell>
          <cell r="O1552">
            <v>0</v>
          </cell>
          <cell r="P1552" t="str">
            <v/>
          </cell>
          <cell r="Q1552" t="str">
            <v>97401</v>
          </cell>
          <cell r="R1552" t="str">
            <v/>
          </cell>
          <cell r="S1552" t="str">
            <v/>
          </cell>
          <cell r="T1552" t="str">
            <v/>
          </cell>
          <cell r="U1552" t="str">
            <v>7920</v>
          </cell>
          <cell r="V1552" t="str">
            <v>ZGFT</v>
          </cell>
          <cell r="W1552">
            <v>45748</v>
          </cell>
          <cell r="X1552">
            <v>0.11</v>
          </cell>
          <cell r="Y1552">
            <v>13.338881100000002</v>
          </cell>
        </row>
        <row r="1553">
          <cell r="A1553" t="str">
            <v>97401-000030A00J</v>
          </cell>
          <cell r="B1553" t="str">
            <v>FG,CO0307QC-L_SAS,Signify 929001180637</v>
          </cell>
          <cell r="C1553" t="str">
            <v>429A</v>
          </cell>
          <cell r="D1553" t="str">
            <v>SE5</v>
          </cell>
          <cell r="E1553" t="str">
            <v/>
          </cell>
          <cell r="F1553" t="str">
            <v>ZGFT</v>
          </cell>
          <cell r="G1553" t="str">
            <v>OCS  97401</v>
          </cell>
          <cell r="H1553">
            <v>0</v>
          </cell>
          <cell r="I1553">
            <v>1000</v>
          </cell>
          <cell r="J1553">
            <v>0</v>
          </cell>
          <cell r="K1553">
            <v>12921.37</v>
          </cell>
          <cell r="L1553">
            <v>11629.21</v>
          </cell>
          <cell r="M1553">
            <v>0</v>
          </cell>
          <cell r="N1553">
            <v>0</v>
          </cell>
          <cell r="O1553">
            <v>0</v>
          </cell>
          <cell r="P1553" t="str">
            <v/>
          </cell>
          <cell r="Q1553" t="str">
            <v>97401</v>
          </cell>
          <cell r="R1553" t="str">
            <v/>
          </cell>
          <cell r="S1553" t="str">
            <v/>
          </cell>
          <cell r="T1553" t="str">
            <v/>
          </cell>
          <cell r="U1553" t="str">
            <v>7920</v>
          </cell>
          <cell r="V1553" t="str">
            <v>ZGFT</v>
          </cell>
          <cell r="W1553">
            <v>45748</v>
          </cell>
          <cell r="X1553">
            <v>0.11</v>
          </cell>
          <cell r="Y1553">
            <v>12.9084231</v>
          </cell>
        </row>
        <row r="1554">
          <cell r="A1554" t="str">
            <v>97401-000030A00K</v>
          </cell>
          <cell r="B1554" t="str">
            <v>FG,CO0307QC-L_SAS,Signify 929001180638</v>
          </cell>
          <cell r="C1554" t="str">
            <v>429A</v>
          </cell>
          <cell r="D1554" t="str">
            <v>SE5</v>
          </cell>
          <cell r="E1554" t="str">
            <v/>
          </cell>
          <cell r="F1554" t="str">
            <v>ZGFT</v>
          </cell>
          <cell r="G1554" t="str">
            <v>OCS  97401</v>
          </cell>
          <cell r="H1554">
            <v>0</v>
          </cell>
          <cell r="I1554">
            <v>1000</v>
          </cell>
          <cell r="J1554">
            <v>12327.5</v>
          </cell>
          <cell r="K1554">
            <v>13420.49</v>
          </cell>
          <cell r="L1554">
            <v>12128.33</v>
          </cell>
          <cell r="M1554">
            <v>0</v>
          </cell>
          <cell r="N1554">
            <v>145.54</v>
          </cell>
          <cell r="O1554">
            <v>12</v>
          </cell>
          <cell r="P1554" t="str">
            <v/>
          </cell>
          <cell r="Q1554" t="str">
            <v>97401</v>
          </cell>
          <cell r="R1554" t="str">
            <v/>
          </cell>
          <cell r="S1554" t="str">
            <v/>
          </cell>
          <cell r="T1554" t="str">
            <v/>
          </cell>
          <cell r="U1554" t="str">
            <v>7920</v>
          </cell>
          <cell r="V1554" t="str">
            <v>ZGFT</v>
          </cell>
          <cell r="W1554">
            <v>45748</v>
          </cell>
          <cell r="X1554">
            <v>0.11</v>
          </cell>
          <cell r="Y1554">
            <v>13.462446300000002</v>
          </cell>
        </row>
        <row r="1555">
          <cell r="A1555" t="str">
            <v>97401-000030A00L</v>
          </cell>
          <cell r="B1555" t="str">
            <v>FG,CO0307QC-L_SAS,Signify 929001180639</v>
          </cell>
          <cell r="C1555" t="str">
            <v>429A</v>
          </cell>
          <cell r="D1555" t="str">
            <v>SE5</v>
          </cell>
          <cell r="E1555" t="str">
            <v/>
          </cell>
          <cell r="F1555" t="str">
            <v>ZGFT</v>
          </cell>
          <cell r="G1555" t="str">
            <v>OCS  97401</v>
          </cell>
          <cell r="H1555">
            <v>0</v>
          </cell>
          <cell r="I1555">
            <v>1000</v>
          </cell>
          <cell r="J1555">
            <v>11649.47</v>
          </cell>
          <cell r="K1555">
            <v>12165.93</v>
          </cell>
          <cell r="L1555">
            <v>11760.85</v>
          </cell>
          <cell r="M1555">
            <v>0</v>
          </cell>
          <cell r="N1555">
            <v>0</v>
          </cell>
          <cell r="O1555">
            <v>0</v>
          </cell>
          <cell r="P1555" t="str">
            <v/>
          </cell>
          <cell r="Q1555" t="str">
            <v>97401</v>
          </cell>
          <cell r="R1555" t="str">
            <v/>
          </cell>
          <cell r="S1555" t="str">
            <v/>
          </cell>
          <cell r="T1555" t="str">
            <v/>
          </cell>
          <cell r="U1555" t="str">
            <v>7920</v>
          </cell>
          <cell r="V1555" t="str">
            <v>ZGFT</v>
          </cell>
          <cell r="W1555">
            <v>45748</v>
          </cell>
          <cell r="X1555">
            <v>0.11</v>
          </cell>
          <cell r="Y1555">
            <v>13.054543500000001</v>
          </cell>
        </row>
        <row r="1556">
          <cell r="A1556" t="str">
            <v>97401-000030A00M</v>
          </cell>
          <cell r="B1556" t="str">
            <v>FG,CO0307QC-L_SAS,Signify 929001180641</v>
          </cell>
          <cell r="C1556" t="str">
            <v>429A</v>
          </cell>
          <cell r="D1556" t="str">
            <v>SE5</v>
          </cell>
          <cell r="E1556" t="str">
            <v/>
          </cell>
          <cell r="F1556" t="str">
            <v>ZGFT</v>
          </cell>
          <cell r="G1556" t="str">
            <v>OCS  97401</v>
          </cell>
          <cell r="H1556">
            <v>0</v>
          </cell>
          <cell r="I1556">
            <v>1000</v>
          </cell>
          <cell r="J1556">
            <v>13342.15</v>
          </cell>
          <cell r="K1556">
            <v>13342.17</v>
          </cell>
          <cell r="L1556">
            <v>11985.39</v>
          </cell>
          <cell r="M1556">
            <v>0</v>
          </cell>
          <cell r="N1556">
            <v>0</v>
          </cell>
          <cell r="O1556">
            <v>0</v>
          </cell>
          <cell r="P1556" t="str">
            <v/>
          </cell>
          <cell r="Q1556" t="str">
            <v>97401</v>
          </cell>
          <cell r="R1556" t="str">
            <v/>
          </cell>
          <cell r="S1556" t="str">
            <v/>
          </cell>
          <cell r="T1556" t="str">
            <v/>
          </cell>
          <cell r="U1556" t="str">
            <v>7920</v>
          </cell>
          <cell r="V1556" t="str">
            <v>ZGFT</v>
          </cell>
          <cell r="W1556">
            <v>45748</v>
          </cell>
          <cell r="X1556">
            <v>0.11</v>
          </cell>
          <cell r="Y1556">
            <v>13.3037829</v>
          </cell>
        </row>
        <row r="1557">
          <cell r="A1557" t="str">
            <v>97401-000030A00N</v>
          </cell>
          <cell r="B1557" t="str">
            <v>FG,CO0307QC-L_SAS,Signify 929001180644</v>
          </cell>
          <cell r="C1557" t="str">
            <v>429A</v>
          </cell>
          <cell r="D1557" t="str">
            <v>SE5</v>
          </cell>
          <cell r="E1557" t="str">
            <v/>
          </cell>
          <cell r="F1557" t="str">
            <v>ZGFT</v>
          </cell>
          <cell r="G1557" t="str">
            <v>OCS  97401</v>
          </cell>
          <cell r="H1557">
            <v>0</v>
          </cell>
          <cell r="I1557">
            <v>1000</v>
          </cell>
          <cell r="J1557">
            <v>14900.71</v>
          </cell>
          <cell r="K1557">
            <v>13311.67</v>
          </cell>
          <cell r="L1557">
            <v>11954.89</v>
          </cell>
          <cell r="M1557">
            <v>0</v>
          </cell>
          <cell r="N1557">
            <v>167.37</v>
          </cell>
          <cell r="O1557">
            <v>14</v>
          </cell>
          <cell r="P1557" t="str">
            <v/>
          </cell>
          <cell r="Q1557" t="str">
            <v>97401</v>
          </cell>
          <cell r="R1557" t="str">
            <v/>
          </cell>
          <cell r="S1557" t="str">
            <v/>
          </cell>
          <cell r="T1557" t="str">
            <v/>
          </cell>
          <cell r="U1557" t="str">
            <v>7920</v>
          </cell>
          <cell r="V1557" t="str">
            <v>ZGFT</v>
          </cell>
          <cell r="W1557">
            <v>45748</v>
          </cell>
          <cell r="X1557">
            <v>0.11</v>
          </cell>
          <cell r="Y1557">
            <v>13.269927900000001</v>
          </cell>
        </row>
        <row r="1558">
          <cell r="A1558" t="str">
            <v>97401-000030A00R</v>
          </cell>
          <cell r="B1558" t="str">
            <v>FG,CO0307QC-L_SAS,Signify Hue Bridge 2.1</v>
          </cell>
          <cell r="C1558" t="str">
            <v>429A</v>
          </cell>
          <cell r="D1558" t="str">
            <v>SE5</v>
          </cell>
          <cell r="E1558" t="str">
            <v/>
          </cell>
          <cell r="F1558" t="str">
            <v>ZGFT</v>
          </cell>
          <cell r="G1558" t="str">
            <v>OCS  97401</v>
          </cell>
          <cell r="H1558">
            <v>0</v>
          </cell>
          <cell r="I1558">
            <v>1000</v>
          </cell>
          <cell r="J1558">
            <v>10803.49</v>
          </cell>
          <cell r="K1558">
            <v>10580.81</v>
          </cell>
          <cell r="L1558">
            <v>10626.35</v>
          </cell>
          <cell r="M1558">
            <v>0</v>
          </cell>
          <cell r="N1558">
            <v>96232.23</v>
          </cell>
          <cell r="O1558">
            <v>9056</v>
          </cell>
          <cell r="P1558" t="str">
            <v/>
          </cell>
          <cell r="Q1558" t="str">
            <v>97401</v>
          </cell>
          <cell r="R1558" t="str">
            <v/>
          </cell>
          <cell r="S1558" t="str">
            <v/>
          </cell>
          <cell r="T1558" t="str">
            <v/>
          </cell>
          <cell r="U1558" t="str">
            <v>7920</v>
          </cell>
          <cell r="V1558" t="str">
            <v>ZGFT</v>
          </cell>
          <cell r="W1558">
            <v>45748</v>
          </cell>
          <cell r="X1558">
            <v>0.11</v>
          </cell>
          <cell r="Y1558">
            <v>11.795248500000001</v>
          </cell>
        </row>
        <row r="1559">
          <cell r="A1559" t="str">
            <v>97401-000030A00R</v>
          </cell>
          <cell r="B1559" t="str">
            <v>FG,CO0307QC-L_SAS,Signify Hue Bridge 2.1</v>
          </cell>
          <cell r="C1559" t="str">
            <v>429B</v>
          </cell>
          <cell r="D1559" t="str">
            <v>SE5</v>
          </cell>
          <cell r="E1559" t="str">
            <v/>
          </cell>
          <cell r="F1559" t="str">
            <v>ZGFT</v>
          </cell>
          <cell r="G1559" t="str">
            <v>OCS  97401</v>
          </cell>
          <cell r="H1559">
            <v>0</v>
          </cell>
          <cell r="I1559">
            <v>1000</v>
          </cell>
          <cell r="J1559">
            <v>0</v>
          </cell>
          <cell r="K1559">
            <v>10725.05</v>
          </cell>
          <cell r="L1559">
            <v>10517.66</v>
          </cell>
          <cell r="M1559">
            <v>0</v>
          </cell>
          <cell r="N1559">
            <v>0</v>
          </cell>
          <cell r="O1559">
            <v>0</v>
          </cell>
          <cell r="P1559" t="str">
            <v/>
          </cell>
          <cell r="Q1559" t="str">
            <v>97401</v>
          </cell>
          <cell r="R1559" t="str">
            <v/>
          </cell>
          <cell r="S1559" t="str">
            <v/>
          </cell>
          <cell r="T1559" t="str">
            <v/>
          </cell>
          <cell r="U1559" t="str">
            <v>7920</v>
          </cell>
          <cell r="V1559" t="str">
            <v>ZGFT</v>
          </cell>
          <cell r="W1559">
            <v>45748</v>
          </cell>
          <cell r="X1559">
            <v>0.11</v>
          </cell>
          <cell r="Y1559">
            <v>11.6746026</v>
          </cell>
        </row>
        <row r="1560">
          <cell r="A1560" t="str">
            <v>97401-000040A000</v>
          </cell>
          <cell r="B1560" t="str">
            <v>FG,CO0307QC-PRO_SAS,Philips LCN1850/05</v>
          </cell>
          <cell r="C1560" t="str">
            <v>429A</v>
          </cell>
          <cell r="D1560" t="str">
            <v>SE5</v>
          </cell>
          <cell r="E1560" t="str">
            <v/>
          </cell>
          <cell r="F1560" t="str">
            <v>ZGFT</v>
          </cell>
          <cell r="G1560" t="str">
            <v>OCS  97401</v>
          </cell>
          <cell r="H1560">
            <v>0</v>
          </cell>
          <cell r="I1560">
            <v>1000</v>
          </cell>
          <cell r="J1560">
            <v>20147.07</v>
          </cell>
          <cell r="K1560">
            <v>25558.78</v>
          </cell>
          <cell r="L1560">
            <v>20166.62</v>
          </cell>
          <cell r="M1560">
            <v>0</v>
          </cell>
          <cell r="N1560">
            <v>12099.97</v>
          </cell>
          <cell r="O1560">
            <v>600</v>
          </cell>
          <cell r="P1560" t="str">
            <v/>
          </cell>
          <cell r="Q1560" t="str">
            <v>97401</v>
          </cell>
          <cell r="R1560" t="str">
            <v/>
          </cell>
          <cell r="S1560" t="str">
            <v/>
          </cell>
          <cell r="T1560" t="str">
            <v/>
          </cell>
          <cell r="U1560" t="str">
            <v>7920</v>
          </cell>
          <cell r="V1560" t="str">
            <v>ZGFT</v>
          </cell>
          <cell r="W1560">
            <v>45748</v>
          </cell>
          <cell r="X1560">
            <v>0.11</v>
          </cell>
          <cell r="Y1560">
            <v>22.3849482</v>
          </cell>
        </row>
        <row r="1561">
          <cell r="A1561" t="str">
            <v>97401-000050A000</v>
          </cell>
          <cell r="B1561" t="str">
            <v>FG,CO0307QC-C4M_SAS,Interact Pro Signify</v>
          </cell>
          <cell r="C1561" t="str">
            <v>429A</v>
          </cell>
          <cell r="D1561" t="str">
            <v>SE5</v>
          </cell>
          <cell r="E1561" t="str">
            <v/>
          </cell>
          <cell r="F1561" t="str">
            <v>ZGFT</v>
          </cell>
          <cell r="G1561" t="str">
            <v>OCS  97401</v>
          </cell>
          <cell r="H1561">
            <v>0</v>
          </cell>
          <cell r="I1561">
            <v>1000</v>
          </cell>
          <cell r="J1561">
            <v>34148.57</v>
          </cell>
          <cell r="K1561">
            <v>32827.08</v>
          </cell>
          <cell r="L1561">
            <v>27644.639999999999</v>
          </cell>
          <cell r="M1561">
            <v>0</v>
          </cell>
          <cell r="N1561">
            <v>193.51</v>
          </cell>
          <cell r="O1561">
            <v>7</v>
          </cell>
          <cell r="P1561" t="str">
            <v/>
          </cell>
          <cell r="Q1561" t="str">
            <v>97401</v>
          </cell>
          <cell r="R1561" t="str">
            <v/>
          </cell>
          <cell r="S1561" t="str">
            <v/>
          </cell>
          <cell r="T1561" t="str">
            <v/>
          </cell>
          <cell r="U1561" t="str">
            <v>7920</v>
          </cell>
          <cell r="V1561" t="str">
            <v>ZGFT</v>
          </cell>
          <cell r="W1561">
            <v>45748</v>
          </cell>
          <cell r="X1561">
            <v>0.11</v>
          </cell>
          <cell r="Y1561">
            <v>30.6855504</v>
          </cell>
        </row>
        <row r="1562">
          <cell r="A1562" t="str">
            <v>97401-000050A000</v>
          </cell>
          <cell r="B1562" t="str">
            <v>FG,CO0307QC-C4M_SAS,Interact Pro Signify</v>
          </cell>
          <cell r="C1562" t="str">
            <v>429B</v>
          </cell>
          <cell r="D1562" t="str">
            <v>SE5</v>
          </cell>
          <cell r="E1562" t="str">
            <v/>
          </cell>
          <cell r="F1562" t="str">
            <v>ZGFT</v>
          </cell>
          <cell r="G1562" t="str">
            <v>OCS  97401</v>
          </cell>
          <cell r="H1562">
            <v>0</v>
          </cell>
          <cell r="I1562">
            <v>1000</v>
          </cell>
          <cell r="J1562">
            <v>0</v>
          </cell>
          <cell r="K1562">
            <v>34101.1</v>
          </cell>
          <cell r="L1562">
            <v>28690.99</v>
          </cell>
          <cell r="M1562">
            <v>0</v>
          </cell>
          <cell r="N1562">
            <v>0</v>
          </cell>
          <cell r="O1562">
            <v>0</v>
          </cell>
          <cell r="P1562" t="str">
            <v/>
          </cell>
          <cell r="Q1562" t="str">
            <v>97401</v>
          </cell>
          <cell r="R1562" t="str">
            <v/>
          </cell>
          <cell r="S1562" t="str">
            <v/>
          </cell>
          <cell r="T1562" t="str">
            <v/>
          </cell>
          <cell r="U1562" t="str">
            <v>7920</v>
          </cell>
          <cell r="V1562" t="str">
            <v>ZGFT</v>
          </cell>
          <cell r="W1562">
            <v>45748</v>
          </cell>
          <cell r="X1562">
            <v>0.11</v>
          </cell>
          <cell r="Y1562">
            <v>31.846998900000006</v>
          </cell>
        </row>
        <row r="1563">
          <cell r="A1563" t="str">
            <v>97401-000050A002</v>
          </cell>
          <cell r="B1563" t="str">
            <v>FG,CO0307QC-C4M_SAS,LCN1870 Signify EU</v>
          </cell>
          <cell r="C1563" t="str">
            <v>429A</v>
          </cell>
          <cell r="D1563" t="str">
            <v>SE5</v>
          </cell>
          <cell r="E1563" t="str">
            <v/>
          </cell>
          <cell r="F1563" t="str">
            <v>ZGFT</v>
          </cell>
          <cell r="G1563" t="str">
            <v>OCS  97401</v>
          </cell>
          <cell r="H1563">
            <v>0</v>
          </cell>
          <cell r="I1563">
            <v>1000</v>
          </cell>
          <cell r="J1563">
            <v>29325.5</v>
          </cell>
          <cell r="K1563">
            <v>33723.480000000003</v>
          </cell>
          <cell r="L1563">
            <v>27712.53</v>
          </cell>
          <cell r="M1563">
            <v>0</v>
          </cell>
          <cell r="N1563">
            <v>554.25</v>
          </cell>
          <cell r="O1563">
            <v>20</v>
          </cell>
          <cell r="P1563" t="str">
            <v/>
          </cell>
          <cell r="Q1563" t="str">
            <v>97401</v>
          </cell>
          <cell r="R1563" t="str">
            <v/>
          </cell>
          <cell r="S1563" t="str">
            <v/>
          </cell>
          <cell r="T1563" t="str">
            <v/>
          </cell>
          <cell r="U1563" t="str">
            <v>7920</v>
          </cell>
          <cell r="V1563" t="str">
            <v>ZGFT</v>
          </cell>
          <cell r="W1563">
            <v>45748</v>
          </cell>
          <cell r="X1563">
            <v>0.11</v>
          </cell>
          <cell r="Y1563">
            <v>30.760908300000001</v>
          </cell>
        </row>
        <row r="1564">
          <cell r="A1564" t="str">
            <v>97401-000050A002</v>
          </cell>
          <cell r="B1564" t="str">
            <v>FG,CO0307QC-C4M_SAS,LCN1870 Signify EU</v>
          </cell>
          <cell r="C1564" t="str">
            <v>429B</v>
          </cell>
          <cell r="D1564" t="str">
            <v>SE5</v>
          </cell>
          <cell r="E1564" t="str">
            <v/>
          </cell>
          <cell r="F1564" t="str">
            <v>ZGFT</v>
          </cell>
          <cell r="G1564" t="str">
            <v>OCS  97401</v>
          </cell>
          <cell r="H1564">
            <v>0</v>
          </cell>
          <cell r="I1564">
            <v>1000</v>
          </cell>
          <cell r="J1564">
            <v>0</v>
          </cell>
          <cell r="K1564">
            <v>34157.870000000003</v>
          </cell>
          <cell r="L1564">
            <v>28748.35</v>
          </cell>
          <cell r="M1564">
            <v>0</v>
          </cell>
          <cell r="N1564">
            <v>0</v>
          </cell>
          <cell r="O1564">
            <v>0</v>
          </cell>
          <cell r="P1564" t="str">
            <v/>
          </cell>
          <cell r="Q1564" t="str">
            <v>97401</v>
          </cell>
          <cell r="R1564" t="str">
            <v/>
          </cell>
          <cell r="S1564" t="str">
            <v/>
          </cell>
          <cell r="T1564" t="str">
            <v/>
          </cell>
          <cell r="U1564" t="str">
            <v>7920</v>
          </cell>
          <cell r="V1564" t="str">
            <v>ZGFT</v>
          </cell>
          <cell r="W1564">
            <v>45748</v>
          </cell>
          <cell r="X1564">
            <v>0.11</v>
          </cell>
          <cell r="Y1564">
            <v>31.9106685</v>
          </cell>
        </row>
        <row r="1565">
          <cell r="A1565" t="str">
            <v>97401-000060A000</v>
          </cell>
          <cell r="B1565" t="str">
            <v>FG,CO0307AM-00_SAS,Signify Bulk EU Black</v>
          </cell>
          <cell r="C1565" t="str">
            <v>429A</v>
          </cell>
          <cell r="D1565" t="str">
            <v>SE5</v>
          </cell>
          <cell r="E1565" t="str">
            <v/>
          </cell>
          <cell r="F1565" t="str">
            <v>ZGFT</v>
          </cell>
          <cell r="G1565" t="str">
            <v>OCS  97401</v>
          </cell>
          <cell r="H1565">
            <v>0</v>
          </cell>
          <cell r="I1565">
            <v>1000</v>
          </cell>
          <cell r="J1565">
            <v>20845.099999999999</v>
          </cell>
          <cell r="K1565">
            <v>20679.919999999998</v>
          </cell>
          <cell r="L1565">
            <v>19978.39</v>
          </cell>
          <cell r="M1565">
            <v>0</v>
          </cell>
          <cell r="N1565">
            <v>6273.21</v>
          </cell>
          <cell r="O1565">
            <v>314</v>
          </cell>
          <cell r="P1565" t="str">
            <v/>
          </cell>
          <cell r="Q1565" t="str">
            <v>97401</v>
          </cell>
          <cell r="R1565" t="str">
            <v/>
          </cell>
          <cell r="S1565" t="str">
            <v/>
          </cell>
          <cell r="T1565" t="str">
            <v/>
          </cell>
          <cell r="U1565" t="str">
            <v>7920</v>
          </cell>
          <cell r="V1565" t="str">
            <v>ZGFT</v>
          </cell>
          <cell r="W1565">
            <v>45748</v>
          </cell>
          <cell r="X1565">
            <v>0.11</v>
          </cell>
          <cell r="Y1565">
            <v>22.176012900000003</v>
          </cell>
        </row>
        <row r="1566">
          <cell r="A1566" t="str">
            <v>97401-000060A000</v>
          </cell>
          <cell r="B1566" t="str">
            <v>FG,CO0307AM-00_SAS,Signify Bulk EU Black</v>
          </cell>
          <cell r="C1566" t="str">
            <v>429B</v>
          </cell>
          <cell r="D1566" t="str">
            <v>SE5</v>
          </cell>
          <cell r="E1566" t="str">
            <v/>
          </cell>
          <cell r="F1566" t="str">
            <v>ZGFT</v>
          </cell>
          <cell r="G1566" t="str">
            <v>OCS  97401</v>
          </cell>
          <cell r="H1566">
            <v>0</v>
          </cell>
          <cell r="I1566">
            <v>1000</v>
          </cell>
          <cell r="J1566">
            <v>0</v>
          </cell>
          <cell r="K1566">
            <v>19611.57</v>
          </cell>
          <cell r="L1566">
            <v>19060.46</v>
          </cell>
          <cell r="M1566">
            <v>0</v>
          </cell>
          <cell r="N1566">
            <v>0</v>
          </cell>
          <cell r="O1566">
            <v>0</v>
          </cell>
          <cell r="P1566" t="str">
            <v/>
          </cell>
          <cell r="Q1566" t="str">
            <v>97401</v>
          </cell>
          <cell r="R1566" t="str">
            <v/>
          </cell>
          <cell r="S1566" t="str">
            <v/>
          </cell>
          <cell r="T1566" t="str">
            <v/>
          </cell>
          <cell r="U1566" t="str">
            <v>7920</v>
          </cell>
          <cell r="V1566" t="str">
            <v>ZGFT</v>
          </cell>
          <cell r="W1566">
            <v>45748</v>
          </cell>
          <cell r="X1566">
            <v>0.11</v>
          </cell>
          <cell r="Y1566">
            <v>21.157110599999999</v>
          </cell>
        </row>
        <row r="1567">
          <cell r="A1567" t="str">
            <v>97401-000060A001</v>
          </cell>
          <cell r="B1567" t="str">
            <v>FG,CO0307AM-00_SAS,Signify Bulk NAM</v>
          </cell>
          <cell r="C1567" t="str">
            <v>429A</v>
          </cell>
          <cell r="D1567" t="str">
            <v>SE5</v>
          </cell>
          <cell r="E1567" t="str">
            <v/>
          </cell>
          <cell r="F1567" t="str">
            <v>ZGFT</v>
          </cell>
          <cell r="G1567" t="str">
            <v>OCS  97401</v>
          </cell>
          <cell r="H1567">
            <v>0</v>
          </cell>
          <cell r="I1567">
            <v>1000</v>
          </cell>
          <cell r="J1567">
            <v>0</v>
          </cell>
          <cell r="K1567">
            <v>20704.43</v>
          </cell>
          <cell r="L1567">
            <v>19957.72</v>
          </cell>
          <cell r="M1567">
            <v>0</v>
          </cell>
          <cell r="N1567">
            <v>0</v>
          </cell>
          <cell r="O1567">
            <v>0</v>
          </cell>
          <cell r="P1567" t="str">
            <v/>
          </cell>
          <cell r="Q1567" t="str">
            <v>97401</v>
          </cell>
          <cell r="R1567" t="str">
            <v/>
          </cell>
          <cell r="S1567" t="str">
            <v/>
          </cell>
          <cell r="T1567" t="str">
            <v/>
          </cell>
          <cell r="U1567" t="str">
            <v>7920</v>
          </cell>
          <cell r="V1567" t="str">
            <v>ZGFT</v>
          </cell>
          <cell r="W1567">
            <v>45748</v>
          </cell>
          <cell r="X1567">
            <v>0.11</v>
          </cell>
          <cell r="Y1567">
            <v>22.153069200000004</v>
          </cell>
        </row>
        <row r="1568">
          <cell r="A1568" t="str">
            <v>97401-000060A002</v>
          </cell>
          <cell r="B1568" t="str">
            <v>FG,CO0307AM-00_SAS,Philips EU White DK</v>
          </cell>
          <cell r="C1568" t="str">
            <v>429A</v>
          </cell>
          <cell r="D1568" t="str">
            <v>SE5</v>
          </cell>
          <cell r="E1568" t="str">
            <v/>
          </cell>
          <cell r="F1568" t="str">
            <v>ZGFT</v>
          </cell>
          <cell r="G1568" t="str">
            <v>OCS  97401</v>
          </cell>
          <cell r="H1568">
            <v>0</v>
          </cell>
          <cell r="I1568">
            <v>1000</v>
          </cell>
          <cell r="J1568">
            <v>0</v>
          </cell>
          <cell r="K1568">
            <v>24002.57</v>
          </cell>
          <cell r="L1568">
            <v>23498.54</v>
          </cell>
          <cell r="M1568">
            <v>0</v>
          </cell>
          <cell r="N1568">
            <v>0</v>
          </cell>
          <cell r="O1568">
            <v>0</v>
          </cell>
          <cell r="P1568" t="str">
            <v/>
          </cell>
          <cell r="Q1568" t="str">
            <v>97401</v>
          </cell>
          <cell r="R1568" t="str">
            <v/>
          </cell>
          <cell r="S1568" t="str">
            <v/>
          </cell>
          <cell r="T1568" t="str">
            <v/>
          </cell>
          <cell r="U1568" t="str">
            <v>7920</v>
          </cell>
          <cell r="V1568" t="str">
            <v>ZGFT</v>
          </cell>
          <cell r="W1568">
            <v>45748</v>
          </cell>
          <cell r="X1568">
            <v>0.11</v>
          </cell>
          <cell r="Y1568">
            <v>26.083379400000005</v>
          </cell>
        </row>
        <row r="1569">
          <cell r="A1569" t="str">
            <v>97401-000060A002</v>
          </cell>
          <cell r="B1569" t="str">
            <v>FG,CO0307AM-00_SAS,Philips EU White DK</v>
          </cell>
          <cell r="C1569" t="str">
            <v>429B</v>
          </cell>
          <cell r="D1569" t="str">
            <v>SE5</v>
          </cell>
          <cell r="E1569" t="str">
            <v/>
          </cell>
          <cell r="F1569" t="str">
            <v>ZGFT</v>
          </cell>
          <cell r="G1569" t="str">
            <v>OCS  97401</v>
          </cell>
          <cell r="H1569">
            <v>0</v>
          </cell>
          <cell r="I1569">
            <v>1000</v>
          </cell>
          <cell r="J1569">
            <v>25088.37</v>
          </cell>
          <cell r="K1569">
            <v>24065.14</v>
          </cell>
          <cell r="L1569">
            <v>23513.11</v>
          </cell>
          <cell r="M1569">
            <v>0</v>
          </cell>
          <cell r="N1569">
            <v>0</v>
          </cell>
          <cell r="O1569">
            <v>0</v>
          </cell>
          <cell r="P1569" t="str">
            <v/>
          </cell>
          <cell r="Q1569" t="str">
            <v>97401</v>
          </cell>
          <cell r="R1569" t="str">
            <v/>
          </cell>
          <cell r="S1569" t="str">
            <v/>
          </cell>
          <cell r="T1569" t="str">
            <v/>
          </cell>
          <cell r="U1569" t="str">
            <v>7920</v>
          </cell>
          <cell r="V1569" t="str">
            <v>ZGFT</v>
          </cell>
          <cell r="W1569">
            <v>45748</v>
          </cell>
          <cell r="X1569">
            <v>0.11</v>
          </cell>
          <cell r="Y1569">
            <v>26.099552100000004</v>
          </cell>
        </row>
        <row r="1570">
          <cell r="A1570" t="str">
            <v>97401-000060A003</v>
          </cell>
          <cell r="B1570" t="str">
            <v>FG,CO0307AM-00_SAS,Philips NA EU White</v>
          </cell>
          <cell r="C1570" t="str">
            <v>429A</v>
          </cell>
          <cell r="D1570" t="str">
            <v>SE5</v>
          </cell>
          <cell r="E1570" t="str">
            <v/>
          </cell>
          <cell r="F1570" t="str">
            <v>ZGFT</v>
          </cell>
          <cell r="G1570" t="str">
            <v>OCS  97401</v>
          </cell>
          <cell r="H1570">
            <v>0</v>
          </cell>
          <cell r="I1570">
            <v>1000</v>
          </cell>
          <cell r="J1570">
            <v>0</v>
          </cell>
          <cell r="K1570">
            <v>22041.38</v>
          </cell>
          <cell r="L1570">
            <v>20766.099999999999</v>
          </cell>
          <cell r="M1570">
            <v>0</v>
          </cell>
          <cell r="N1570">
            <v>0</v>
          </cell>
          <cell r="O1570">
            <v>0</v>
          </cell>
          <cell r="P1570" t="str">
            <v/>
          </cell>
          <cell r="Q1570" t="str">
            <v>97401</v>
          </cell>
          <cell r="R1570" t="str">
            <v/>
          </cell>
          <cell r="S1570" t="str">
            <v/>
          </cell>
          <cell r="T1570" t="str">
            <v/>
          </cell>
          <cell r="U1570" t="str">
            <v>7920</v>
          </cell>
          <cell r="V1570" t="str">
            <v>ZGFT</v>
          </cell>
          <cell r="W1570">
            <v>45748</v>
          </cell>
          <cell r="X1570">
            <v>0.11</v>
          </cell>
          <cell r="Y1570">
            <v>23.050370999999998</v>
          </cell>
        </row>
        <row r="1571">
          <cell r="A1571" t="str">
            <v>97401-000060A003</v>
          </cell>
          <cell r="B1571" t="str">
            <v>FG,CO0307AM-00_SAS,Philips NA EU White</v>
          </cell>
          <cell r="C1571" t="str">
            <v>429B</v>
          </cell>
          <cell r="D1571" t="str">
            <v>SE5</v>
          </cell>
          <cell r="E1571" t="str">
            <v/>
          </cell>
          <cell r="F1571" t="str">
            <v>ZGFT</v>
          </cell>
          <cell r="G1571" t="str">
            <v>OCS  97401</v>
          </cell>
          <cell r="H1571">
            <v>0</v>
          </cell>
          <cell r="I1571">
            <v>1000</v>
          </cell>
          <cell r="J1571">
            <v>24634</v>
          </cell>
          <cell r="K1571">
            <v>20890.52</v>
          </cell>
          <cell r="L1571">
            <v>19959.43</v>
          </cell>
          <cell r="M1571">
            <v>0</v>
          </cell>
          <cell r="N1571">
            <v>199.59</v>
          </cell>
          <cell r="O1571">
            <v>10</v>
          </cell>
          <cell r="P1571" t="str">
            <v/>
          </cell>
          <cell r="Q1571" t="str">
            <v>97401</v>
          </cell>
          <cell r="R1571" t="str">
            <v/>
          </cell>
          <cell r="S1571" t="str">
            <v/>
          </cell>
          <cell r="T1571" t="str">
            <v/>
          </cell>
          <cell r="U1571" t="str">
            <v>7920</v>
          </cell>
          <cell r="V1571" t="str">
            <v>ZGFT</v>
          </cell>
          <cell r="W1571">
            <v>45748</v>
          </cell>
          <cell r="X1571">
            <v>0.11</v>
          </cell>
          <cell r="Y1571">
            <v>22.154967300000003</v>
          </cell>
        </row>
        <row r="1572">
          <cell r="A1572" t="str">
            <v>97401-000060A004</v>
          </cell>
          <cell r="B1572" t="str">
            <v>FG,CO0307AM-00_SAS,Philips Bulk UK Black</v>
          </cell>
          <cell r="C1572" t="str">
            <v>429A</v>
          </cell>
          <cell r="D1572" t="str">
            <v>SE5</v>
          </cell>
          <cell r="E1572" t="str">
            <v/>
          </cell>
          <cell r="F1572" t="str">
            <v>ZGFT</v>
          </cell>
          <cell r="G1572" t="str">
            <v>OCS  97401</v>
          </cell>
          <cell r="H1572">
            <v>0</v>
          </cell>
          <cell r="I1572">
            <v>1000</v>
          </cell>
          <cell r="J1572">
            <v>24213.26</v>
          </cell>
          <cell r="K1572">
            <v>20871.43</v>
          </cell>
          <cell r="L1572">
            <v>19975.87</v>
          </cell>
          <cell r="M1572">
            <v>0</v>
          </cell>
          <cell r="N1572">
            <v>28965.01</v>
          </cell>
          <cell r="O1572">
            <v>1450</v>
          </cell>
          <cell r="P1572" t="str">
            <v/>
          </cell>
          <cell r="Q1572" t="str">
            <v>97401</v>
          </cell>
          <cell r="R1572" t="str">
            <v/>
          </cell>
          <cell r="S1572" t="str">
            <v/>
          </cell>
          <cell r="T1572" t="str">
            <v/>
          </cell>
          <cell r="U1572" t="str">
            <v>7920</v>
          </cell>
          <cell r="V1572" t="str">
            <v>ZGFT</v>
          </cell>
          <cell r="W1572">
            <v>45748</v>
          </cell>
          <cell r="X1572">
            <v>0.11</v>
          </cell>
          <cell r="Y1572">
            <v>22.173215700000004</v>
          </cell>
        </row>
        <row r="1573">
          <cell r="A1573" t="str">
            <v>97401-000060A006</v>
          </cell>
          <cell r="B1573" t="str">
            <v>FG,CO0307AM-00_SAS,Signify Single Pack</v>
          </cell>
          <cell r="C1573" t="str">
            <v>429A</v>
          </cell>
          <cell r="D1573" t="str">
            <v>SE5</v>
          </cell>
          <cell r="E1573" t="str">
            <v/>
          </cell>
          <cell r="F1573" t="str">
            <v>ZGFT</v>
          </cell>
          <cell r="G1573" t="str">
            <v>OCS  97401</v>
          </cell>
          <cell r="H1573">
            <v>0</v>
          </cell>
          <cell r="I1573">
            <v>1000</v>
          </cell>
          <cell r="J1573">
            <v>24260</v>
          </cell>
          <cell r="K1573">
            <v>22125.29</v>
          </cell>
          <cell r="L1573">
            <v>21029.23</v>
          </cell>
          <cell r="M1573">
            <v>0</v>
          </cell>
          <cell r="N1573">
            <v>0</v>
          </cell>
          <cell r="O1573">
            <v>0</v>
          </cell>
          <cell r="P1573" t="str">
            <v/>
          </cell>
          <cell r="Q1573" t="str">
            <v>97401</v>
          </cell>
          <cell r="R1573" t="str">
            <v/>
          </cell>
          <cell r="S1573" t="str">
            <v/>
          </cell>
          <cell r="T1573" t="str">
            <v/>
          </cell>
          <cell r="U1573" t="str">
            <v>7920</v>
          </cell>
          <cell r="V1573" t="str">
            <v>ZGFT</v>
          </cell>
          <cell r="W1573">
            <v>45748</v>
          </cell>
          <cell r="X1573">
            <v>0.11</v>
          </cell>
          <cell r="Y1573">
            <v>23.342445300000001</v>
          </cell>
        </row>
        <row r="1574">
          <cell r="A1574" t="str">
            <v>97401-000060A006</v>
          </cell>
          <cell r="B1574" t="str">
            <v>FG,CO0307AM-00_SAS,Signify Single Pack</v>
          </cell>
          <cell r="C1574" t="str">
            <v>429B</v>
          </cell>
          <cell r="D1574" t="str">
            <v>SE5</v>
          </cell>
          <cell r="E1574" t="str">
            <v/>
          </cell>
          <cell r="F1574" t="str">
            <v>ZGFT</v>
          </cell>
          <cell r="G1574" t="str">
            <v>OCS  97401</v>
          </cell>
          <cell r="H1574">
            <v>0</v>
          </cell>
          <cell r="I1574">
            <v>1000</v>
          </cell>
          <cell r="J1574">
            <v>0</v>
          </cell>
          <cell r="K1574">
            <v>20974.43</v>
          </cell>
          <cell r="L1574">
            <v>20043.34</v>
          </cell>
          <cell r="M1574">
            <v>0</v>
          </cell>
          <cell r="N1574">
            <v>0</v>
          </cell>
          <cell r="O1574">
            <v>0</v>
          </cell>
          <cell r="P1574" t="str">
            <v/>
          </cell>
          <cell r="Q1574" t="str">
            <v>97401</v>
          </cell>
          <cell r="R1574" t="str">
            <v/>
          </cell>
          <cell r="S1574" t="str">
            <v/>
          </cell>
          <cell r="T1574" t="str">
            <v/>
          </cell>
          <cell r="U1574" t="str">
            <v>7920</v>
          </cell>
          <cell r="V1574" t="str">
            <v>ZGFT</v>
          </cell>
          <cell r="W1574">
            <v>45748</v>
          </cell>
          <cell r="X1574">
            <v>0.11</v>
          </cell>
          <cell r="Y1574">
            <v>22.248107400000002</v>
          </cell>
        </row>
        <row r="1575">
          <cell r="A1575" t="str">
            <v>97401-000060A007</v>
          </cell>
          <cell r="B1575" t="str">
            <v>FG,CO0307AM-00_SAS,Signify Single Pack</v>
          </cell>
          <cell r="C1575" t="str">
            <v>429A</v>
          </cell>
          <cell r="D1575" t="str">
            <v>SE5</v>
          </cell>
          <cell r="E1575" t="str">
            <v/>
          </cell>
          <cell r="F1575" t="str">
            <v>ZGFT</v>
          </cell>
          <cell r="G1575" t="str">
            <v>OCS  97401</v>
          </cell>
          <cell r="H1575">
            <v>0</v>
          </cell>
          <cell r="I1575">
            <v>1000</v>
          </cell>
          <cell r="J1575">
            <v>0</v>
          </cell>
          <cell r="K1575">
            <v>21884.79</v>
          </cell>
          <cell r="L1575">
            <v>20758.36</v>
          </cell>
          <cell r="M1575">
            <v>0</v>
          </cell>
          <cell r="N1575">
            <v>0</v>
          </cell>
          <cell r="O1575">
            <v>0</v>
          </cell>
          <cell r="P1575" t="str">
            <v/>
          </cell>
          <cell r="Q1575" t="str">
            <v>97401</v>
          </cell>
          <cell r="R1575" t="str">
            <v/>
          </cell>
          <cell r="S1575" t="str">
            <v/>
          </cell>
          <cell r="T1575" t="str">
            <v/>
          </cell>
          <cell r="U1575" t="str">
            <v>7920</v>
          </cell>
          <cell r="V1575" t="str">
            <v>ZGFT</v>
          </cell>
          <cell r="W1575">
            <v>45748</v>
          </cell>
          <cell r="X1575">
            <v>0.11</v>
          </cell>
          <cell r="Y1575">
            <v>23.041779600000002</v>
          </cell>
        </row>
        <row r="1576">
          <cell r="A1576" t="str">
            <v>97401-000060A007</v>
          </cell>
          <cell r="B1576" t="str">
            <v>FG,CO0307AM-00_SAS,Signify Single Pack</v>
          </cell>
          <cell r="C1576" t="str">
            <v>429B</v>
          </cell>
          <cell r="D1576" t="str">
            <v>SE5</v>
          </cell>
          <cell r="E1576" t="str">
            <v/>
          </cell>
          <cell r="F1576" t="str">
            <v>ZGFT</v>
          </cell>
          <cell r="G1576" t="str">
            <v>OCS  97401</v>
          </cell>
          <cell r="H1576">
            <v>0</v>
          </cell>
          <cell r="I1576">
            <v>1000</v>
          </cell>
          <cell r="J1576">
            <v>21719</v>
          </cell>
          <cell r="K1576">
            <v>20733.93</v>
          </cell>
          <cell r="L1576">
            <v>19802.84</v>
          </cell>
          <cell r="M1576">
            <v>0</v>
          </cell>
          <cell r="N1576">
            <v>0</v>
          </cell>
          <cell r="O1576">
            <v>0</v>
          </cell>
          <cell r="P1576" t="str">
            <v/>
          </cell>
          <cell r="Q1576" t="str">
            <v>97401</v>
          </cell>
          <cell r="R1576" t="str">
            <v/>
          </cell>
          <cell r="S1576" t="str">
            <v/>
          </cell>
          <cell r="T1576" t="str">
            <v/>
          </cell>
          <cell r="U1576" t="str">
            <v>7920</v>
          </cell>
          <cell r="V1576" t="str">
            <v>ZGFT</v>
          </cell>
          <cell r="W1576">
            <v>45748</v>
          </cell>
          <cell r="X1576">
            <v>0.11</v>
          </cell>
          <cell r="Y1576">
            <v>21.981152400000003</v>
          </cell>
        </row>
        <row r="1577">
          <cell r="A1577" t="str">
            <v>97401-000060A009</v>
          </cell>
          <cell r="B1577" t="str">
            <v>FG,CO0307AM-00_SAS,Philips Bulk EU Black</v>
          </cell>
          <cell r="C1577" t="str">
            <v>429A</v>
          </cell>
          <cell r="D1577" t="str">
            <v>SE5</v>
          </cell>
          <cell r="E1577" t="str">
            <v/>
          </cell>
          <cell r="F1577" t="str">
            <v>ZGFT</v>
          </cell>
          <cell r="G1577" t="str">
            <v>OCS  97401</v>
          </cell>
          <cell r="H1577">
            <v>0</v>
          </cell>
          <cell r="I1577">
            <v>1000</v>
          </cell>
          <cell r="J1577">
            <v>0</v>
          </cell>
          <cell r="K1577">
            <v>20762.43</v>
          </cell>
          <cell r="L1577">
            <v>20015.72</v>
          </cell>
          <cell r="M1577">
            <v>0</v>
          </cell>
          <cell r="N1577">
            <v>0</v>
          </cell>
          <cell r="O1577">
            <v>0</v>
          </cell>
          <cell r="P1577" t="str">
            <v/>
          </cell>
          <cell r="Q1577" t="str">
            <v>97401</v>
          </cell>
          <cell r="R1577" t="str">
            <v/>
          </cell>
          <cell r="S1577" t="str">
            <v/>
          </cell>
          <cell r="T1577" t="str">
            <v/>
          </cell>
          <cell r="U1577" t="str">
            <v>7920</v>
          </cell>
          <cell r="V1577" t="str">
            <v>ZGFT</v>
          </cell>
          <cell r="W1577">
            <v>45748</v>
          </cell>
          <cell r="X1577">
            <v>0.11</v>
          </cell>
          <cell r="Y1577">
            <v>22.217449200000004</v>
          </cell>
        </row>
        <row r="1578">
          <cell r="A1578" t="str">
            <v>97401-000060A009</v>
          </cell>
          <cell r="B1578" t="str">
            <v>FG,CO0307AM-00_SAS,Philips Bulk EU Black</v>
          </cell>
          <cell r="C1578" t="str">
            <v>429B</v>
          </cell>
          <cell r="D1578" t="str">
            <v>SE5</v>
          </cell>
          <cell r="E1578" t="str">
            <v/>
          </cell>
          <cell r="F1578" t="str">
            <v>ZGFT</v>
          </cell>
          <cell r="G1578" t="str">
            <v>OCS  97401</v>
          </cell>
          <cell r="H1578">
            <v>0</v>
          </cell>
          <cell r="I1578">
            <v>1000</v>
          </cell>
          <cell r="J1578">
            <v>0</v>
          </cell>
          <cell r="K1578">
            <v>19611.57</v>
          </cell>
          <cell r="L1578">
            <v>19060.46</v>
          </cell>
          <cell r="M1578">
            <v>0</v>
          </cell>
          <cell r="N1578">
            <v>0</v>
          </cell>
          <cell r="O1578">
            <v>0</v>
          </cell>
          <cell r="P1578" t="str">
            <v/>
          </cell>
          <cell r="Q1578" t="str">
            <v>97401</v>
          </cell>
          <cell r="R1578" t="str">
            <v/>
          </cell>
          <cell r="S1578" t="str">
            <v/>
          </cell>
          <cell r="T1578" t="str">
            <v/>
          </cell>
          <cell r="U1578" t="str">
            <v>7920</v>
          </cell>
          <cell r="V1578" t="str">
            <v>ZGFT</v>
          </cell>
          <cell r="W1578">
            <v>45748</v>
          </cell>
          <cell r="X1578">
            <v>0.11</v>
          </cell>
          <cell r="Y1578">
            <v>21.157110599999999</v>
          </cell>
        </row>
        <row r="1579">
          <cell r="A1579" t="str">
            <v>97401-000060A00B</v>
          </cell>
          <cell r="B1579" t="str">
            <v>FG,CO0307AM-00_SAS,Signify Single Pack</v>
          </cell>
          <cell r="C1579" t="str">
            <v>429A</v>
          </cell>
          <cell r="D1579" t="str">
            <v>SE5</v>
          </cell>
          <cell r="E1579" t="str">
            <v/>
          </cell>
          <cell r="F1579" t="str">
            <v>ZGFT</v>
          </cell>
          <cell r="G1579" t="str">
            <v>OCS  97401</v>
          </cell>
          <cell r="H1579">
            <v>0</v>
          </cell>
          <cell r="I1579">
            <v>1000</v>
          </cell>
          <cell r="J1579">
            <v>26171.25</v>
          </cell>
          <cell r="K1579">
            <v>22346.959999999999</v>
          </cell>
          <cell r="L1579">
            <v>21287.26</v>
          </cell>
          <cell r="M1579">
            <v>0</v>
          </cell>
          <cell r="N1579">
            <v>0</v>
          </cell>
          <cell r="O1579">
            <v>0</v>
          </cell>
          <cell r="P1579" t="str">
            <v/>
          </cell>
          <cell r="Q1579" t="str">
            <v>97401</v>
          </cell>
          <cell r="R1579" t="str">
            <v/>
          </cell>
          <cell r="S1579" t="str">
            <v/>
          </cell>
          <cell r="T1579" t="str">
            <v/>
          </cell>
          <cell r="U1579" t="str">
            <v>7920</v>
          </cell>
          <cell r="V1579" t="str">
            <v>ZGFT</v>
          </cell>
          <cell r="W1579">
            <v>45748</v>
          </cell>
          <cell r="X1579">
            <v>0.11</v>
          </cell>
          <cell r="Y1579">
            <v>23.628858600000001</v>
          </cell>
        </row>
        <row r="1580">
          <cell r="A1580" t="str">
            <v>97401-000070A000</v>
          </cell>
          <cell r="B1580" t="str">
            <v>FG,CW0815QC_SAS,Panasonic Czech</v>
          </cell>
          <cell r="C1580" t="str">
            <v>429A</v>
          </cell>
          <cell r="D1580" t="str">
            <v>SE5</v>
          </cell>
          <cell r="E1580" t="str">
            <v/>
          </cell>
          <cell r="F1580" t="str">
            <v>ZGFT</v>
          </cell>
          <cell r="G1580" t="str">
            <v>OCS  97401</v>
          </cell>
          <cell r="H1580">
            <v>0</v>
          </cell>
          <cell r="I1580">
            <v>1000</v>
          </cell>
          <cell r="J1580">
            <v>0</v>
          </cell>
          <cell r="K1580">
            <v>17833.169999999998</v>
          </cell>
          <cell r="L1580">
            <v>16567.18</v>
          </cell>
          <cell r="M1580">
            <v>0</v>
          </cell>
          <cell r="N1580">
            <v>0</v>
          </cell>
          <cell r="O1580">
            <v>0</v>
          </cell>
          <cell r="P1580" t="str">
            <v/>
          </cell>
          <cell r="Q1580" t="str">
            <v>97401</v>
          </cell>
          <cell r="R1580" t="str">
            <v/>
          </cell>
          <cell r="S1580" t="str">
            <v/>
          </cell>
          <cell r="T1580" t="str">
            <v/>
          </cell>
          <cell r="U1580" t="str">
            <v>7920</v>
          </cell>
          <cell r="V1580" t="str">
            <v>ZGFT</v>
          </cell>
          <cell r="W1580">
            <v>45748</v>
          </cell>
          <cell r="X1580">
            <v>0.11</v>
          </cell>
          <cell r="Y1580">
            <v>18.389569800000004</v>
          </cell>
        </row>
        <row r="1581">
          <cell r="A1581" t="str">
            <v>97401-000070A000</v>
          </cell>
          <cell r="B1581" t="str">
            <v>FG,CW0815QC_SAS,Panasonic Czech</v>
          </cell>
          <cell r="C1581" t="str">
            <v>429B</v>
          </cell>
          <cell r="D1581" t="str">
            <v>SE5</v>
          </cell>
          <cell r="E1581" t="str">
            <v/>
          </cell>
          <cell r="F1581" t="str">
            <v>ZGFT</v>
          </cell>
          <cell r="G1581" t="str">
            <v>OCS  97401</v>
          </cell>
          <cell r="H1581">
            <v>0</v>
          </cell>
          <cell r="I1581">
            <v>1000</v>
          </cell>
          <cell r="J1581">
            <v>0</v>
          </cell>
          <cell r="K1581">
            <v>17961.990000000002</v>
          </cell>
          <cell r="L1581">
            <v>16696</v>
          </cell>
          <cell r="M1581">
            <v>0</v>
          </cell>
          <cell r="N1581">
            <v>0</v>
          </cell>
          <cell r="O1581">
            <v>0</v>
          </cell>
          <cell r="P1581" t="str">
            <v/>
          </cell>
          <cell r="Q1581" t="str">
            <v>97401</v>
          </cell>
          <cell r="R1581" t="str">
            <v/>
          </cell>
          <cell r="S1581" t="str">
            <v/>
          </cell>
          <cell r="T1581" t="str">
            <v/>
          </cell>
          <cell r="U1581" t="str">
            <v>7920</v>
          </cell>
          <cell r="V1581" t="str">
            <v>ZGFT</v>
          </cell>
          <cell r="W1581">
            <v>45748</v>
          </cell>
          <cell r="X1581">
            <v>0.11</v>
          </cell>
          <cell r="Y1581">
            <v>18.532560000000004</v>
          </cell>
        </row>
        <row r="1582">
          <cell r="A1582" t="str">
            <v>97401-000070A001</v>
          </cell>
          <cell r="B1582" t="str">
            <v>FG,CW0815QC_SAS,Panasonic CZ-TAW1C UK</v>
          </cell>
          <cell r="C1582" t="str">
            <v>429A</v>
          </cell>
          <cell r="D1582" t="str">
            <v>SE5</v>
          </cell>
          <cell r="E1582" t="str">
            <v/>
          </cell>
          <cell r="F1582" t="str">
            <v>ZGFT</v>
          </cell>
          <cell r="G1582" t="str">
            <v>OCS  97401</v>
          </cell>
          <cell r="H1582">
            <v>0</v>
          </cell>
          <cell r="I1582">
            <v>1000</v>
          </cell>
          <cell r="J1582">
            <v>17562</v>
          </cell>
          <cell r="K1582">
            <v>18501.61</v>
          </cell>
          <cell r="L1582">
            <v>17210.16</v>
          </cell>
          <cell r="M1582">
            <v>0</v>
          </cell>
          <cell r="N1582">
            <v>0</v>
          </cell>
          <cell r="O1582">
            <v>0</v>
          </cell>
          <cell r="P1582" t="str">
            <v/>
          </cell>
          <cell r="Q1582" t="str">
            <v>97401</v>
          </cell>
          <cell r="R1582" t="str">
            <v/>
          </cell>
          <cell r="S1582" t="str">
            <v/>
          </cell>
          <cell r="T1582" t="str">
            <v/>
          </cell>
          <cell r="U1582" t="str">
            <v>7920</v>
          </cell>
          <cell r="V1582" t="str">
            <v>ZGFT</v>
          </cell>
          <cell r="W1582">
            <v>45748</v>
          </cell>
          <cell r="X1582">
            <v>0.11</v>
          </cell>
          <cell r="Y1582">
            <v>19.103277599999998</v>
          </cell>
        </row>
        <row r="1583">
          <cell r="A1583" t="str">
            <v>97401-000070A001</v>
          </cell>
          <cell r="B1583" t="str">
            <v>FG,CW0815QC_SAS,Panasonic CZ-TAW1C UK</v>
          </cell>
          <cell r="C1583" t="str">
            <v>429B</v>
          </cell>
          <cell r="D1583" t="str">
            <v>SE5</v>
          </cell>
          <cell r="E1583" t="str">
            <v/>
          </cell>
          <cell r="F1583" t="str">
            <v>ZGFT</v>
          </cell>
          <cell r="G1583" t="str">
            <v>OCS  97401</v>
          </cell>
          <cell r="H1583">
            <v>0</v>
          </cell>
          <cell r="I1583">
            <v>1000</v>
          </cell>
          <cell r="J1583">
            <v>0</v>
          </cell>
          <cell r="K1583">
            <v>18631.330000000002</v>
          </cell>
          <cell r="L1583">
            <v>17339.88</v>
          </cell>
          <cell r="M1583">
            <v>0</v>
          </cell>
          <cell r="N1583">
            <v>0</v>
          </cell>
          <cell r="O1583">
            <v>0</v>
          </cell>
          <cell r="P1583" t="str">
            <v/>
          </cell>
          <cell r="Q1583" t="str">
            <v>97401</v>
          </cell>
          <cell r="R1583" t="str">
            <v/>
          </cell>
          <cell r="S1583" t="str">
            <v/>
          </cell>
          <cell r="T1583" t="str">
            <v/>
          </cell>
          <cell r="U1583" t="str">
            <v>7920</v>
          </cell>
          <cell r="V1583" t="str">
            <v>ZGFT</v>
          </cell>
          <cell r="W1583">
            <v>45748</v>
          </cell>
          <cell r="X1583">
            <v>0.11</v>
          </cell>
          <cell r="Y1583">
            <v>19.247266800000002</v>
          </cell>
        </row>
        <row r="1584">
          <cell r="A1584" t="str">
            <v>97401-000080A000</v>
          </cell>
          <cell r="B1584" t="str">
            <v>FG,CZ0316NX-00_SAS,snap one Worldwide</v>
          </cell>
          <cell r="C1584" t="str">
            <v>429A</v>
          </cell>
          <cell r="D1584" t="str">
            <v>SE5</v>
          </cell>
          <cell r="E1584" t="str">
            <v/>
          </cell>
          <cell r="F1584" t="str">
            <v>ZGFT</v>
          </cell>
          <cell r="G1584" t="str">
            <v>OCS  97401</v>
          </cell>
          <cell r="H1584">
            <v>0</v>
          </cell>
          <cell r="I1584">
            <v>1000</v>
          </cell>
          <cell r="J1584">
            <v>63297.64</v>
          </cell>
          <cell r="K1584">
            <v>75933.929999999993</v>
          </cell>
          <cell r="L1584">
            <v>63091.28</v>
          </cell>
          <cell r="M1584">
            <v>0</v>
          </cell>
          <cell r="N1584">
            <v>66245.84</v>
          </cell>
          <cell r="O1584">
            <v>1050</v>
          </cell>
          <cell r="P1584" t="str">
            <v/>
          </cell>
          <cell r="Q1584" t="str">
            <v>97401</v>
          </cell>
          <cell r="R1584" t="str">
            <v/>
          </cell>
          <cell r="S1584" t="str">
            <v/>
          </cell>
          <cell r="T1584" t="str">
            <v/>
          </cell>
          <cell r="U1584" t="str">
            <v>7920</v>
          </cell>
          <cell r="V1584" t="str">
            <v>ZGFT</v>
          </cell>
          <cell r="W1584">
            <v>45748</v>
          </cell>
          <cell r="X1584">
            <v>0.11</v>
          </cell>
          <cell r="Y1584">
            <v>70.031320800000003</v>
          </cell>
        </row>
        <row r="1585">
          <cell r="A1585" t="str">
            <v>97401-000090A001</v>
          </cell>
          <cell r="B1585" t="str">
            <v>FG,EO0807EX-00_SAS,Signify Single Pack</v>
          </cell>
          <cell r="C1585" t="str">
            <v>429A</v>
          </cell>
          <cell r="D1585" t="str">
            <v>SE5</v>
          </cell>
          <cell r="E1585" t="str">
            <v/>
          </cell>
          <cell r="F1585" t="str">
            <v>ZGFT</v>
          </cell>
          <cell r="G1585" t="str">
            <v>OCS  97401</v>
          </cell>
          <cell r="H1585">
            <v>0</v>
          </cell>
          <cell r="I1585">
            <v>1000</v>
          </cell>
          <cell r="J1585">
            <v>60676.58</v>
          </cell>
          <cell r="K1585">
            <v>62370.91</v>
          </cell>
          <cell r="L1585">
            <v>59574.400000000001</v>
          </cell>
          <cell r="M1585">
            <v>0</v>
          </cell>
          <cell r="N1585">
            <v>61421.2</v>
          </cell>
          <cell r="O1585">
            <v>1031</v>
          </cell>
          <cell r="P1585" t="str">
            <v/>
          </cell>
          <cell r="Q1585" t="str">
            <v>97401</v>
          </cell>
          <cell r="R1585" t="str">
            <v/>
          </cell>
          <cell r="S1585" t="str">
            <v/>
          </cell>
          <cell r="T1585" t="str">
            <v/>
          </cell>
          <cell r="U1585" t="str">
            <v>7920</v>
          </cell>
          <cell r="V1585" t="str">
            <v>ZGFT</v>
          </cell>
          <cell r="W1585">
            <v>45748</v>
          </cell>
          <cell r="X1585">
            <v>0.11</v>
          </cell>
          <cell r="Y1585">
            <v>66.127584000000013</v>
          </cell>
        </row>
        <row r="1586">
          <cell r="A1586" t="str">
            <v>97401-000090A001</v>
          </cell>
          <cell r="B1586" t="str">
            <v>FG,EO0807EX-00_SAS,Signify Single Pack</v>
          </cell>
          <cell r="C1586" t="str">
            <v>429B</v>
          </cell>
          <cell r="D1586" t="str">
            <v>SE5</v>
          </cell>
          <cell r="E1586" t="str">
            <v/>
          </cell>
          <cell r="F1586" t="str">
            <v>ZGFT</v>
          </cell>
          <cell r="G1586" t="str">
            <v>OCS  97401</v>
          </cell>
          <cell r="H1586">
            <v>0</v>
          </cell>
          <cell r="I1586">
            <v>1000</v>
          </cell>
          <cell r="J1586">
            <v>0</v>
          </cell>
          <cell r="K1586">
            <v>57883.35</v>
          </cell>
          <cell r="L1586">
            <v>57165.1</v>
          </cell>
          <cell r="M1586">
            <v>0</v>
          </cell>
          <cell r="N1586">
            <v>0</v>
          </cell>
          <cell r="O1586">
            <v>0</v>
          </cell>
          <cell r="P1586" t="str">
            <v/>
          </cell>
          <cell r="Q1586" t="str">
            <v>97401</v>
          </cell>
          <cell r="R1586" t="str">
            <v/>
          </cell>
          <cell r="S1586" t="str">
            <v/>
          </cell>
          <cell r="T1586" t="str">
            <v/>
          </cell>
          <cell r="U1586" t="str">
            <v>7920</v>
          </cell>
          <cell r="V1586" t="str">
            <v>ZGFT</v>
          </cell>
          <cell r="W1586">
            <v>45748</v>
          </cell>
          <cell r="X1586">
            <v>0.11</v>
          </cell>
          <cell r="Y1586">
            <v>63.453260999999998</v>
          </cell>
        </row>
        <row r="1587">
          <cell r="A1587" t="str">
            <v>97401-000090A002</v>
          </cell>
          <cell r="B1587" t="str">
            <v>FG,EO0807EX-00_SAS,Signify Single Pack</v>
          </cell>
          <cell r="C1587" t="str">
            <v>429A</v>
          </cell>
          <cell r="D1587" t="str">
            <v>SE5</v>
          </cell>
          <cell r="E1587" t="str">
            <v/>
          </cell>
          <cell r="F1587" t="str">
            <v>ZGFT</v>
          </cell>
          <cell r="G1587" t="str">
            <v>OCS  97401</v>
          </cell>
          <cell r="H1587">
            <v>0</v>
          </cell>
          <cell r="I1587">
            <v>1000</v>
          </cell>
          <cell r="J1587">
            <v>63477.5</v>
          </cell>
          <cell r="K1587">
            <v>58251.63</v>
          </cell>
          <cell r="L1587">
            <v>60090.17</v>
          </cell>
          <cell r="M1587">
            <v>0</v>
          </cell>
          <cell r="N1587">
            <v>1442.16</v>
          </cell>
          <cell r="O1587">
            <v>24</v>
          </cell>
          <cell r="P1587" t="str">
            <v/>
          </cell>
          <cell r="Q1587" t="str">
            <v>97401</v>
          </cell>
          <cell r="R1587" t="str">
            <v/>
          </cell>
          <cell r="S1587" t="str">
            <v/>
          </cell>
          <cell r="T1587" t="str">
            <v/>
          </cell>
          <cell r="U1587" t="str">
            <v>7920</v>
          </cell>
          <cell r="V1587" t="str">
            <v>ZGFT</v>
          </cell>
          <cell r="W1587">
            <v>45748</v>
          </cell>
          <cell r="X1587">
            <v>0.11</v>
          </cell>
          <cell r="Y1587">
            <v>66.700088700000009</v>
          </cell>
        </row>
        <row r="1588">
          <cell r="A1588" t="str">
            <v>97401-000090A003</v>
          </cell>
          <cell r="B1588" t="str">
            <v>FG,EO0807EX-00_SAS,Signify Single Pack</v>
          </cell>
          <cell r="C1588" t="str">
            <v>429A</v>
          </cell>
          <cell r="D1588" t="str">
            <v>SE5</v>
          </cell>
          <cell r="E1588" t="str">
            <v/>
          </cell>
          <cell r="F1588" t="str">
            <v>ZGFT</v>
          </cell>
          <cell r="G1588" t="str">
            <v>OCS  97401</v>
          </cell>
          <cell r="H1588">
            <v>0</v>
          </cell>
          <cell r="I1588">
            <v>1000</v>
          </cell>
          <cell r="J1588">
            <v>64380.72</v>
          </cell>
          <cell r="K1588">
            <v>64380.7</v>
          </cell>
          <cell r="L1588">
            <v>61215.64</v>
          </cell>
          <cell r="M1588">
            <v>0</v>
          </cell>
          <cell r="N1588">
            <v>0</v>
          </cell>
          <cell r="O1588">
            <v>0</v>
          </cell>
          <cell r="P1588" t="str">
            <v/>
          </cell>
          <cell r="Q1588" t="str">
            <v>97401</v>
          </cell>
          <cell r="R1588" t="str">
            <v/>
          </cell>
          <cell r="S1588" t="str">
            <v/>
          </cell>
          <cell r="T1588" t="str">
            <v/>
          </cell>
          <cell r="U1588" t="str">
            <v>7920</v>
          </cell>
          <cell r="V1588" t="str">
            <v>ZGFT</v>
          </cell>
          <cell r="W1588">
            <v>45748</v>
          </cell>
          <cell r="X1588">
            <v>0.11</v>
          </cell>
          <cell r="Y1588">
            <v>67.949360400000003</v>
          </cell>
        </row>
        <row r="1589">
          <cell r="A1589" t="str">
            <v>97401-000090A003</v>
          </cell>
          <cell r="B1589" t="str">
            <v>FG,EO0807EX-00_SAS,Signify Single Pack</v>
          </cell>
          <cell r="C1589" t="str">
            <v>429B</v>
          </cell>
          <cell r="D1589" t="str">
            <v>SE5</v>
          </cell>
          <cell r="E1589" t="str">
            <v/>
          </cell>
          <cell r="F1589" t="str">
            <v>ZGFT</v>
          </cell>
          <cell r="G1589" t="str">
            <v>OCS  97401</v>
          </cell>
          <cell r="H1589">
            <v>0</v>
          </cell>
          <cell r="I1589">
            <v>1000</v>
          </cell>
          <cell r="J1589">
            <v>0</v>
          </cell>
          <cell r="K1589">
            <v>64528.19</v>
          </cell>
          <cell r="L1589">
            <v>62001.79</v>
          </cell>
          <cell r="M1589">
            <v>0</v>
          </cell>
          <cell r="N1589">
            <v>0</v>
          </cell>
          <cell r="O1589">
            <v>0</v>
          </cell>
          <cell r="P1589" t="str">
            <v/>
          </cell>
          <cell r="Q1589" t="str">
            <v>97401</v>
          </cell>
          <cell r="R1589" t="str">
            <v/>
          </cell>
          <cell r="S1589" t="str">
            <v/>
          </cell>
          <cell r="T1589" t="str">
            <v/>
          </cell>
          <cell r="U1589" t="str">
            <v>7920</v>
          </cell>
          <cell r="V1589" t="str">
            <v>ZGFT</v>
          </cell>
          <cell r="W1589">
            <v>45748</v>
          </cell>
          <cell r="X1589">
            <v>0.11</v>
          </cell>
          <cell r="Y1589">
            <v>68.821986899999999</v>
          </cell>
        </row>
        <row r="1590">
          <cell r="A1590" t="str">
            <v>97401-000090A004</v>
          </cell>
          <cell r="B1590" t="str">
            <v>FG,EO0807EX-00_SAS,Signify CN</v>
          </cell>
          <cell r="C1590" t="str">
            <v>429A</v>
          </cell>
          <cell r="D1590" t="str">
            <v>SE5</v>
          </cell>
          <cell r="E1590" t="str">
            <v/>
          </cell>
          <cell r="F1590" t="str">
            <v>ZGFT</v>
          </cell>
          <cell r="G1590" t="str">
            <v>OCS  97401</v>
          </cell>
          <cell r="H1590">
            <v>0</v>
          </cell>
          <cell r="I1590">
            <v>1000</v>
          </cell>
          <cell r="J1590">
            <v>63167.83</v>
          </cell>
          <cell r="K1590">
            <v>62856.2</v>
          </cell>
          <cell r="L1590">
            <v>59691.14</v>
          </cell>
          <cell r="M1590">
            <v>0</v>
          </cell>
          <cell r="N1590">
            <v>10744.41</v>
          </cell>
          <cell r="O1590">
            <v>180</v>
          </cell>
          <cell r="P1590" t="str">
            <v/>
          </cell>
          <cell r="Q1590" t="str">
            <v>97401</v>
          </cell>
          <cell r="R1590" t="str">
            <v/>
          </cell>
          <cell r="S1590" t="str">
            <v/>
          </cell>
          <cell r="T1590" t="str">
            <v/>
          </cell>
          <cell r="U1590" t="str">
            <v>7920</v>
          </cell>
          <cell r="V1590" t="str">
            <v>ZGFT</v>
          </cell>
          <cell r="W1590">
            <v>45748</v>
          </cell>
          <cell r="X1590">
            <v>0.11</v>
          </cell>
          <cell r="Y1590">
            <v>66.257165400000005</v>
          </cell>
        </row>
        <row r="1591">
          <cell r="A1591" t="str">
            <v>97401-000090A004</v>
          </cell>
          <cell r="B1591" t="str">
            <v>FG,EO0807EX-00_SAS,Signify CN</v>
          </cell>
          <cell r="C1591" t="str">
            <v>429B</v>
          </cell>
          <cell r="D1591" t="str">
            <v>SE5</v>
          </cell>
          <cell r="E1591" t="str">
            <v/>
          </cell>
          <cell r="F1591" t="str">
            <v>ZGFT</v>
          </cell>
          <cell r="G1591" t="str">
            <v>OCS  97401</v>
          </cell>
          <cell r="H1591">
            <v>0</v>
          </cell>
          <cell r="I1591">
            <v>1000</v>
          </cell>
          <cell r="J1591">
            <v>0</v>
          </cell>
          <cell r="K1591">
            <v>63003.69</v>
          </cell>
          <cell r="L1591">
            <v>60477.29</v>
          </cell>
          <cell r="M1591">
            <v>0</v>
          </cell>
          <cell r="N1591">
            <v>0</v>
          </cell>
          <cell r="O1591">
            <v>0</v>
          </cell>
          <cell r="P1591" t="str">
            <v/>
          </cell>
          <cell r="Q1591" t="str">
            <v>97401</v>
          </cell>
          <cell r="R1591" t="str">
            <v/>
          </cell>
          <cell r="S1591" t="str">
            <v/>
          </cell>
          <cell r="T1591" t="str">
            <v/>
          </cell>
          <cell r="U1591" t="str">
            <v>7920</v>
          </cell>
          <cell r="V1591" t="str">
            <v>ZGFT</v>
          </cell>
          <cell r="W1591">
            <v>45748</v>
          </cell>
          <cell r="X1591">
            <v>0.11</v>
          </cell>
          <cell r="Y1591">
            <v>67.129791900000015</v>
          </cell>
        </row>
        <row r="1592">
          <cell r="A1592" t="str">
            <v>97401-000090A005</v>
          </cell>
          <cell r="B1592" t="str">
            <v>FG,EO0807EX-00_SAS,Signify APR</v>
          </cell>
          <cell r="C1592" t="str">
            <v>429A</v>
          </cell>
          <cell r="D1592" t="str">
            <v>SE5</v>
          </cell>
          <cell r="E1592" t="str">
            <v/>
          </cell>
          <cell r="F1592" t="str">
            <v>ZGFT</v>
          </cell>
          <cell r="G1592" t="str">
            <v>OCS  97401</v>
          </cell>
          <cell r="H1592">
            <v>0</v>
          </cell>
          <cell r="I1592">
            <v>1000</v>
          </cell>
          <cell r="J1592">
            <v>59738.13</v>
          </cell>
          <cell r="K1592">
            <v>63960</v>
          </cell>
          <cell r="L1592">
            <v>60691.94</v>
          </cell>
          <cell r="M1592">
            <v>0</v>
          </cell>
          <cell r="N1592">
            <v>3884.28</v>
          </cell>
          <cell r="O1592">
            <v>64</v>
          </cell>
          <cell r="P1592" t="str">
            <v/>
          </cell>
          <cell r="Q1592" t="str">
            <v>97401</v>
          </cell>
          <cell r="R1592" t="str">
            <v/>
          </cell>
          <cell r="S1592" t="str">
            <v/>
          </cell>
          <cell r="T1592" t="str">
            <v/>
          </cell>
          <cell r="U1592" t="str">
            <v>7920</v>
          </cell>
          <cell r="V1592" t="str">
            <v>ZGFT</v>
          </cell>
          <cell r="W1592">
            <v>45748</v>
          </cell>
          <cell r="X1592">
            <v>0.11</v>
          </cell>
          <cell r="Y1592">
            <v>67.368053400000008</v>
          </cell>
        </row>
        <row r="1593">
          <cell r="A1593" t="str">
            <v>97401-000090A006</v>
          </cell>
          <cell r="B1593" t="str">
            <v>FG,EO0807EX-00_SAS,Signify Single Pack</v>
          </cell>
          <cell r="C1593" t="str">
            <v>429A</v>
          </cell>
          <cell r="D1593" t="str">
            <v>SE5</v>
          </cell>
          <cell r="E1593" t="str">
            <v/>
          </cell>
          <cell r="F1593" t="str">
            <v>ZGFT</v>
          </cell>
          <cell r="G1593" t="str">
            <v>OCS  97401</v>
          </cell>
          <cell r="H1593">
            <v>0</v>
          </cell>
          <cell r="I1593">
            <v>1000</v>
          </cell>
          <cell r="J1593">
            <v>0</v>
          </cell>
          <cell r="K1593">
            <v>62853.18</v>
          </cell>
          <cell r="L1593">
            <v>59932.23</v>
          </cell>
          <cell r="M1593">
            <v>0</v>
          </cell>
          <cell r="N1593">
            <v>0</v>
          </cell>
          <cell r="O1593">
            <v>0</v>
          </cell>
          <cell r="P1593" t="str">
            <v/>
          </cell>
          <cell r="Q1593" t="str">
            <v>97401</v>
          </cell>
          <cell r="R1593" t="str">
            <v/>
          </cell>
          <cell r="S1593" t="str">
            <v/>
          </cell>
          <cell r="T1593" t="str">
            <v/>
          </cell>
          <cell r="U1593" t="str">
            <v>7920</v>
          </cell>
          <cell r="V1593" t="str">
            <v>ZGFT</v>
          </cell>
          <cell r="W1593">
            <v>45748</v>
          </cell>
          <cell r="X1593">
            <v>0.11</v>
          </cell>
          <cell r="Y1593">
            <v>66.524775300000016</v>
          </cell>
        </row>
        <row r="1594">
          <cell r="A1594" t="str">
            <v>97401-000090A006</v>
          </cell>
          <cell r="B1594" t="str">
            <v>FG,EO0807EX-00_SAS,Signify Single Pack</v>
          </cell>
          <cell r="C1594" t="str">
            <v>429B</v>
          </cell>
          <cell r="D1594" t="str">
            <v>SE5</v>
          </cell>
          <cell r="E1594" t="str">
            <v/>
          </cell>
          <cell r="F1594" t="str">
            <v>ZGFT</v>
          </cell>
          <cell r="G1594" t="str">
            <v>OCS  97401</v>
          </cell>
          <cell r="H1594">
            <v>0</v>
          </cell>
          <cell r="I1594">
            <v>1000</v>
          </cell>
          <cell r="J1594">
            <v>0</v>
          </cell>
          <cell r="K1594">
            <v>63000.67</v>
          </cell>
          <cell r="L1594">
            <v>60474.27</v>
          </cell>
          <cell r="M1594">
            <v>0</v>
          </cell>
          <cell r="N1594">
            <v>0</v>
          </cell>
          <cell r="O1594">
            <v>0</v>
          </cell>
          <cell r="P1594" t="str">
            <v/>
          </cell>
          <cell r="Q1594" t="str">
            <v>97401</v>
          </cell>
          <cell r="R1594" t="str">
            <v/>
          </cell>
          <cell r="S1594" t="str">
            <v/>
          </cell>
          <cell r="T1594" t="str">
            <v/>
          </cell>
          <cell r="U1594" t="str">
            <v>7920</v>
          </cell>
          <cell r="V1594" t="str">
            <v>ZGFT</v>
          </cell>
          <cell r="W1594">
            <v>45748</v>
          </cell>
          <cell r="X1594">
            <v>0.11</v>
          </cell>
          <cell r="Y1594">
            <v>67.126439700000006</v>
          </cell>
        </row>
        <row r="1595">
          <cell r="A1595" t="str">
            <v>97401-000110A000</v>
          </cell>
          <cell r="B1595" t="str">
            <v>FG,EC9701_SAS,A2W WiFi adapter Panasonic</v>
          </cell>
          <cell r="C1595" t="str">
            <v>429A</v>
          </cell>
          <cell r="D1595" t="str">
            <v>SE5</v>
          </cell>
          <cell r="E1595" t="str">
            <v/>
          </cell>
          <cell r="F1595" t="str">
            <v>ZGFT</v>
          </cell>
          <cell r="G1595" t="str">
            <v>OCS  97401</v>
          </cell>
          <cell r="H1595">
            <v>0</v>
          </cell>
          <cell r="I1595">
            <v>1000</v>
          </cell>
          <cell r="J1595">
            <v>0</v>
          </cell>
          <cell r="K1595">
            <v>20026.02</v>
          </cell>
          <cell r="L1595">
            <v>20430.61</v>
          </cell>
          <cell r="M1595">
            <v>0</v>
          </cell>
          <cell r="N1595">
            <v>0</v>
          </cell>
          <cell r="O1595">
            <v>0</v>
          </cell>
          <cell r="P1595" t="str">
            <v/>
          </cell>
          <cell r="Q1595" t="str">
            <v>97401</v>
          </cell>
          <cell r="R1595" t="str">
            <v/>
          </cell>
          <cell r="S1595" t="str">
            <v/>
          </cell>
          <cell r="T1595" t="str">
            <v/>
          </cell>
          <cell r="U1595" t="str">
            <v>7920</v>
          </cell>
          <cell r="V1595" t="str">
            <v>ZGFT</v>
          </cell>
          <cell r="W1595">
            <v>45748</v>
          </cell>
          <cell r="X1595">
            <v>0.11</v>
          </cell>
          <cell r="Y1595">
            <v>22.677977100000003</v>
          </cell>
        </row>
        <row r="1596">
          <cell r="A1596" t="str">
            <v>97401-000110A000</v>
          </cell>
          <cell r="B1596" t="str">
            <v>FG,EC9701_SAS,A2W WiFi adapter Panasonic</v>
          </cell>
          <cell r="C1596" t="str">
            <v>429B</v>
          </cell>
          <cell r="D1596" t="str">
            <v>SE5</v>
          </cell>
          <cell r="E1596" t="str">
            <v/>
          </cell>
          <cell r="F1596" t="str">
            <v>ZGFT</v>
          </cell>
          <cell r="G1596" t="str">
            <v>OCS  97401</v>
          </cell>
          <cell r="H1596">
            <v>0</v>
          </cell>
          <cell r="I1596">
            <v>1000</v>
          </cell>
          <cell r="J1596">
            <v>18750.87</v>
          </cell>
          <cell r="K1596">
            <v>19892.93</v>
          </cell>
          <cell r="L1596">
            <v>18750.8</v>
          </cell>
          <cell r="M1596">
            <v>0</v>
          </cell>
          <cell r="N1596">
            <v>431.27</v>
          </cell>
          <cell r="O1596">
            <v>23</v>
          </cell>
          <cell r="P1596" t="str">
            <v/>
          </cell>
          <cell r="Q1596" t="str">
            <v>97401</v>
          </cell>
          <cell r="R1596" t="str">
            <v/>
          </cell>
          <cell r="S1596" t="str">
            <v/>
          </cell>
          <cell r="T1596" t="str">
            <v/>
          </cell>
          <cell r="U1596" t="str">
            <v>7920</v>
          </cell>
          <cell r="V1596" t="str">
            <v>ZGFT</v>
          </cell>
          <cell r="W1596">
            <v>45748</v>
          </cell>
          <cell r="X1596">
            <v>0.11</v>
          </cell>
          <cell r="Y1596">
            <v>20.813388</v>
          </cell>
        </row>
        <row r="1597">
          <cell r="A1597" t="str">
            <v>97401-000120A000</v>
          </cell>
          <cell r="B1597" t="str">
            <v>FG,CO0307AM-00_SAS,Signify Bulk pack</v>
          </cell>
          <cell r="C1597" t="str">
            <v>429A</v>
          </cell>
          <cell r="D1597" t="str">
            <v>SE5</v>
          </cell>
          <cell r="E1597" t="str">
            <v/>
          </cell>
          <cell r="F1597" t="str">
            <v>ZGFT</v>
          </cell>
          <cell r="G1597" t="str">
            <v>OCS  97401</v>
          </cell>
          <cell r="H1597">
            <v>0</v>
          </cell>
          <cell r="I1597">
            <v>1000</v>
          </cell>
          <cell r="J1597">
            <v>0</v>
          </cell>
          <cell r="K1597">
            <v>23977.57</v>
          </cell>
          <cell r="L1597">
            <v>23473.54</v>
          </cell>
          <cell r="M1597">
            <v>0</v>
          </cell>
          <cell r="N1597">
            <v>0</v>
          </cell>
          <cell r="O1597">
            <v>0</v>
          </cell>
          <cell r="P1597" t="str">
            <v/>
          </cell>
          <cell r="Q1597" t="str">
            <v>97401</v>
          </cell>
          <cell r="R1597" t="str">
            <v/>
          </cell>
          <cell r="S1597" t="str">
            <v/>
          </cell>
          <cell r="T1597" t="str">
            <v/>
          </cell>
          <cell r="U1597" t="str">
            <v>7920</v>
          </cell>
          <cell r="V1597" t="str">
            <v>ZGFT</v>
          </cell>
          <cell r="W1597">
            <v>45748</v>
          </cell>
          <cell r="X1597">
            <v>0.11</v>
          </cell>
          <cell r="Y1597">
            <v>26.055629400000001</v>
          </cell>
        </row>
        <row r="1598">
          <cell r="A1598" t="str">
            <v>97401-000120A000</v>
          </cell>
          <cell r="B1598" t="str">
            <v>FG,CO0307AM-00_SAS,Signify Bulk pack</v>
          </cell>
          <cell r="C1598" t="str">
            <v>429B</v>
          </cell>
          <cell r="D1598" t="str">
            <v>SE5</v>
          </cell>
          <cell r="E1598" t="str">
            <v/>
          </cell>
          <cell r="F1598" t="str">
            <v>ZGFT</v>
          </cell>
          <cell r="G1598" t="str">
            <v>OCS  97401</v>
          </cell>
          <cell r="H1598">
            <v>0</v>
          </cell>
          <cell r="I1598">
            <v>1000</v>
          </cell>
          <cell r="J1598">
            <v>25060</v>
          </cell>
          <cell r="K1598">
            <v>24040.14</v>
          </cell>
          <cell r="L1598">
            <v>23488.11</v>
          </cell>
          <cell r="M1598">
            <v>0</v>
          </cell>
          <cell r="N1598">
            <v>0</v>
          </cell>
          <cell r="O1598">
            <v>0</v>
          </cell>
          <cell r="P1598" t="str">
            <v/>
          </cell>
          <cell r="Q1598" t="str">
            <v>97401</v>
          </cell>
          <cell r="R1598" t="str">
            <v/>
          </cell>
          <cell r="S1598" t="str">
            <v/>
          </cell>
          <cell r="T1598" t="str">
            <v/>
          </cell>
          <cell r="U1598" t="str">
            <v>7920</v>
          </cell>
          <cell r="V1598" t="str">
            <v>ZGFT</v>
          </cell>
          <cell r="W1598">
            <v>45748</v>
          </cell>
          <cell r="X1598">
            <v>0.11</v>
          </cell>
          <cell r="Y1598">
            <v>26.071802100000003</v>
          </cell>
        </row>
        <row r="1599">
          <cell r="A1599" t="str">
            <v>97401-000130A000</v>
          </cell>
          <cell r="B1599" t="str">
            <v>FG,EO5007_SAS,Final Assy,Verkada,RoHS2</v>
          </cell>
          <cell r="C1599" t="str">
            <v>429A</v>
          </cell>
          <cell r="D1599" t="str">
            <v>SE5</v>
          </cell>
          <cell r="E1599" t="str">
            <v/>
          </cell>
          <cell r="F1599" t="str">
            <v>ZGFT</v>
          </cell>
          <cell r="G1599" t="str">
            <v>OCS  97401</v>
          </cell>
          <cell r="H1599">
            <v>0</v>
          </cell>
          <cell r="I1599">
            <v>1000</v>
          </cell>
          <cell r="J1599">
            <v>81858.75</v>
          </cell>
          <cell r="K1599">
            <v>78259.41</v>
          </cell>
          <cell r="L1599">
            <v>76088.73</v>
          </cell>
          <cell r="M1599">
            <v>0</v>
          </cell>
          <cell r="N1599">
            <v>6087.1</v>
          </cell>
          <cell r="O1599">
            <v>80</v>
          </cell>
          <cell r="P1599" t="str">
            <v/>
          </cell>
          <cell r="Q1599" t="str">
            <v>97401</v>
          </cell>
          <cell r="R1599" t="str">
            <v/>
          </cell>
          <cell r="S1599" t="str">
            <v/>
          </cell>
          <cell r="T1599" t="str">
            <v/>
          </cell>
          <cell r="U1599" t="str">
            <v>7920</v>
          </cell>
          <cell r="V1599" t="str">
            <v>ZGFT</v>
          </cell>
          <cell r="W1599">
            <v>45748</v>
          </cell>
          <cell r="X1599">
            <v>0.11</v>
          </cell>
          <cell r="Y1599">
            <v>84.458490300000008</v>
          </cell>
        </row>
        <row r="1600">
          <cell r="A1600" t="str">
            <v>97401-000130A000</v>
          </cell>
          <cell r="B1600" t="str">
            <v>FG,EO5007_SAS,Final Assy,Verkada,RoHS2</v>
          </cell>
          <cell r="C1600" t="str">
            <v>429B</v>
          </cell>
          <cell r="D1600" t="str">
            <v>SE5</v>
          </cell>
          <cell r="E1600" t="str">
            <v/>
          </cell>
          <cell r="F1600" t="str">
            <v>ZGFT</v>
          </cell>
          <cell r="G1600" t="str">
            <v>OCS  97401</v>
          </cell>
          <cell r="H1600">
            <v>0</v>
          </cell>
          <cell r="I1600">
            <v>1000</v>
          </cell>
          <cell r="J1600">
            <v>73487</v>
          </cell>
          <cell r="K1600">
            <v>76297.3</v>
          </cell>
          <cell r="L1600">
            <v>74753.84</v>
          </cell>
          <cell r="M1600">
            <v>0</v>
          </cell>
          <cell r="N1600">
            <v>0</v>
          </cell>
          <cell r="O1600">
            <v>0</v>
          </cell>
          <cell r="P1600" t="str">
            <v/>
          </cell>
          <cell r="Q1600" t="str">
            <v>97401</v>
          </cell>
          <cell r="R1600" t="str">
            <v/>
          </cell>
          <cell r="S1600" t="str">
            <v/>
          </cell>
          <cell r="T1600" t="str">
            <v/>
          </cell>
          <cell r="U1600" t="str">
            <v>7920</v>
          </cell>
          <cell r="V1600" t="str">
            <v>ZGFT</v>
          </cell>
          <cell r="W1600">
            <v>45748</v>
          </cell>
          <cell r="X1600">
            <v>0.11</v>
          </cell>
          <cell r="Y1600">
            <v>82.976762399999998</v>
          </cell>
        </row>
        <row r="1601">
          <cell r="A1601" t="str">
            <v>97401-000130A001</v>
          </cell>
          <cell r="B1601" t="str">
            <v>FG,EO5007_SAS,Final Assy,4 layer PCB</v>
          </cell>
          <cell r="C1601" t="str">
            <v>429A</v>
          </cell>
          <cell r="D1601" t="str">
            <v>SE5</v>
          </cell>
          <cell r="E1601" t="str">
            <v/>
          </cell>
          <cell r="F1601" t="str">
            <v>ZGFT</v>
          </cell>
          <cell r="G1601" t="str">
            <v>OCS  97401</v>
          </cell>
          <cell r="H1601">
            <v>0</v>
          </cell>
          <cell r="I1601">
            <v>1000</v>
          </cell>
          <cell r="J1601">
            <v>73310.59</v>
          </cell>
          <cell r="K1601">
            <v>77108.899999999994</v>
          </cell>
          <cell r="L1601">
            <v>76016.17</v>
          </cell>
          <cell r="M1601">
            <v>0</v>
          </cell>
          <cell r="N1601">
            <v>0</v>
          </cell>
          <cell r="O1601">
            <v>0</v>
          </cell>
          <cell r="P1601" t="str">
            <v/>
          </cell>
          <cell r="Q1601" t="str">
            <v>97401</v>
          </cell>
          <cell r="R1601" t="str">
            <v/>
          </cell>
          <cell r="S1601" t="str">
            <v/>
          </cell>
          <cell r="T1601" t="str">
            <v/>
          </cell>
          <cell r="U1601" t="str">
            <v>7920</v>
          </cell>
          <cell r="V1601" t="str">
            <v>ZGFT</v>
          </cell>
          <cell r="W1601">
            <v>45748</v>
          </cell>
          <cell r="X1601">
            <v>0.11</v>
          </cell>
          <cell r="Y1601">
            <v>84.377948700000005</v>
          </cell>
        </row>
        <row r="1602">
          <cell r="A1602" t="str">
            <v>97401-000130A001</v>
          </cell>
          <cell r="B1602" t="str">
            <v>FG,EO5007_SAS,Final Assy,4 layer PCB</v>
          </cell>
          <cell r="C1602" t="str">
            <v>429B</v>
          </cell>
          <cell r="D1602" t="str">
            <v>SE5</v>
          </cell>
          <cell r="E1602" t="str">
            <v/>
          </cell>
          <cell r="F1602" t="str">
            <v>ZGFT</v>
          </cell>
          <cell r="G1602" t="str">
            <v>OCS  97401</v>
          </cell>
          <cell r="H1602">
            <v>0</v>
          </cell>
          <cell r="I1602">
            <v>1000</v>
          </cell>
          <cell r="J1602">
            <v>73310.59</v>
          </cell>
          <cell r="K1602">
            <v>75256.210000000006</v>
          </cell>
          <cell r="L1602">
            <v>73723.37</v>
          </cell>
          <cell r="M1602">
            <v>0</v>
          </cell>
          <cell r="N1602">
            <v>0</v>
          </cell>
          <cell r="O1602">
            <v>0</v>
          </cell>
          <cell r="P1602" t="str">
            <v/>
          </cell>
          <cell r="Q1602" t="str">
            <v>97401</v>
          </cell>
          <cell r="R1602" t="str">
            <v/>
          </cell>
          <cell r="S1602" t="str">
            <v/>
          </cell>
          <cell r="T1602" t="str">
            <v/>
          </cell>
          <cell r="U1602" t="str">
            <v>7920</v>
          </cell>
          <cell r="V1602" t="str">
            <v>ZGFT</v>
          </cell>
          <cell r="W1602">
            <v>45748</v>
          </cell>
          <cell r="X1602">
            <v>0.11</v>
          </cell>
          <cell r="Y1602">
            <v>81.832940699999995</v>
          </cell>
        </row>
        <row r="1603">
          <cell r="A1603" t="str">
            <v>97401-000130B000</v>
          </cell>
          <cell r="B1603" t="str">
            <v>FG,EO5007_SAS,Final Assy V2,Verkada</v>
          </cell>
          <cell r="C1603" t="str">
            <v>429A</v>
          </cell>
          <cell r="D1603" t="str">
            <v>SE5</v>
          </cell>
          <cell r="E1603" t="str">
            <v/>
          </cell>
          <cell r="F1603" t="str">
            <v>ZGFT</v>
          </cell>
          <cell r="G1603" t="str">
            <v>OCS  97401</v>
          </cell>
          <cell r="H1603">
            <v>0</v>
          </cell>
          <cell r="I1603">
            <v>1000</v>
          </cell>
          <cell r="J1603">
            <v>76997</v>
          </cell>
          <cell r="K1603">
            <v>78889.100000000006</v>
          </cell>
          <cell r="L1603">
            <v>76997.11</v>
          </cell>
          <cell r="M1603">
            <v>0</v>
          </cell>
          <cell r="N1603">
            <v>769.97</v>
          </cell>
          <cell r="O1603">
            <v>10</v>
          </cell>
          <cell r="P1603" t="str">
            <v/>
          </cell>
          <cell r="Q1603" t="str">
            <v>97401</v>
          </cell>
          <cell r="R1603" t="str">
            <v/>
          </cell>
          <cell r="S1603" t="str">
            <v/>
          </cell>
          <cell r="T1603" t="str">
            <v/>
          </cell>
          <cell r="U1603" t="str">
            <v>7920</v>
          </cell>
          <cell r="V1603" t="str">
            <v>ZGFT</v>
          </cell>
          <cell r="W1603">
            <v>45748</v>
          </cell>
          <cell r="X1603">
            <v>0.11</v>
          </cell>
          <cell r="Y1603">
            <v>85.466792100000021</v>
          </cell>
        </row>
        <row r="1604">
          <cell r="A1604" t="str">
            <v>97401-000130B000</v>
          </cell>
          <cell r="B1604" t="str">
            <v>FG,EO5007_SAS,Final Assy V2,Verkada</v>
          </cell>
          <cell r="C1604" t="str">
            <v>429B</v>
          </cell>
          <cell r="D1604" t="str">
            <v>SE5</v>
          </cell>
          <cell r="E1604" t="str">
            <v/>
          </cell>
          <cell r="F1604" t="str">
            <v>ZGFT</v>
          </cell>
          <cell r="G1604" t="str">
            <v>OCS  97401</v>
          </cell>
          <cell r="H1604">
            <v>0</v>
          </cell>
          <cell r="I1604">
            <v>1000</v>
          </cell>
          <cell r="J1604">
            <v>0</v>
          </cell>
          <cell r="K1604">
            <v>78004.45</v>
          </cell>
          <cell r="L1604">
            <v>75594.11</v>
          </cell>
          <cell r="M1604">
            <v>0</v>
          </cell>
          <cell r="N1604">
            <v>0</v>
          </cell>
          <cell r="O1604">
            <v>0</v>
          </cell>
          <cell r="P1604" t="str">
            <v/>
          </cell>
          <cell r="Q1604" t="str">
            <v>97401</v>
          </cell>
          <cell r="R1604" t="str">
            <v/>
          </cell>
          <cell r="S1604" t="str">
            <v/>
          </cell>
          <cell r="T1604" t="str">
            <v/>
          </cell>
          <cell r="U1604" t="str">
            <v>7920</v>
          </cell>
          <cell r="V1604" t="str">
            <v>ZGFT</v>
          </cell>
          <cell r="W1604">
            <v>45748</v>
          </cell>
          <cell r="X1604">
            <v>0.11</v>
          </cell>
          <cell r="Y1604">
            <v>83.909462100000013</v>
          </cell>
        </row>
        <row r="1605">
          <cell r="A1605" t="str">
            <v>97401-000140A000</v>
          </cell>
          <cell r="B1605" t="str">
            <v>FG,CO0307QC-PRO_SAS,Philips LCN1850/05</v>
          </cell>
          <cell r="C1605" t="str">
            <v>429A</v>
          </cell>
          <cell r="D1605" t="str">
            <v>SE5</v>
          </cell>
          <cell r="E1605" t="str">
            <v/>
          </cell>
          <cell r="F1605" t="str">
            <v>ZGFT</v>
          </cell>
          <cell r="G1605" t="str">
            <v>OCS  97401</v>
          </cell>
          <cell r="H1605">
            <v>0</v>
          </cell>
          <cell r="I1605">
            <v>1000</v>
          </cell>
          <cell r="J1605">
            <v>23618.34</v>
          </cell>
          <cell r="K1605">
            <v>25559.53</v>
          </cell>
          <cell r="L1605">
            <v>20167.37</v>
          </cell>
          <cell r="M1605">
            <v>0</v>
          </cell>
          <cell r="N1605">
            <v>10083.69</v>
          </cell>
          <cell r="O1605">
            <v>500</v>
          </cell>
          <cell r="P1605" t="str">
            <v/>
          </cell>
          <cell r="Q1605" t="str">
            <v>97401</v>
          </cell>
          <cell r="R1605" t="str">
            <v/>
          </cell>
          <cell r="S1605" t="str">
            <v/>
          </cell>
          <cell r="T1605" t="str">
            <v/>
          </cell>
          <cell r="U1605" t="str">
            <v>7920</v>
          </cell>
          <cell r="V1605" t="str">
            <v>ZGFT</v>
          </cell>
          <cell r="W1605">
            <v>45748</v>
          </cell>
          <cell r="X1605">
            <v>0.11</v>
          </cell>
          <cell r="Y1605">
            <v>22.385780700000002</v>
          </cell>
        </row>
        <row r="1606">
          <cell r="A1606" t="str">
            <v>97401-000140A000</v>
          </cell>
          <cell r="B1606" t="str">
            <v>FG,CO0307QC-PRO_SAS,Philips LCN1850/05</v>
          </cell>
          <cell r="C1606" t="str">
            <v>429B</v>
          </cell>
          <cell r="D1606" t="str">
            <v>SE5</v>
          </cell>
          <cell r="E1606" t="str">
            <v/>
          </cell>
          <cell r="F1606" t="str">
            <v>ZGFT</v>
          </cell>
          <cell r="G1606" t="str">
            <v>OCS  97401</v>
          </cell>
          <cell r="H1606">
            <v>0</v>
          </cell>
          <cell r="I1606">
            <v>1000</v>
          </cell>
          <cell r="J1606">
            <v>0</v>
          </cell>
          <cell r="K1606">
            <v>25372.95</v>
          </cell>
          <cell r="L1606">
            <v>19996.689999999999</v>
          </cell>
          <cell r="M1606">
            <v>0</v>
          </cell>
          <cell r="N1606">
            <v>0</v>
          </cell>
          <cell r="O1606">
            <v>0</v>
          </cell>
          <cell r="P1606" t="str">
            <v/>
          </cell>
          <cell r="Q1606" t="str">
            <v>97401</v>
          </cell>
          <cell r="R1606" t="str">
            <v/>
          </cell>
          <cell r="S1606" t="str">
            <v/>
          </cell>
          <cell r="T1606" t="str">
            <v/>
          </cell>
          <cell r="U1606" t="str">
            <v>7920</v>
          </cell>
          <cell r="V1606" t="str">
            <v>ZGFT</v>
          </cell>
          <cell r="W1606">
            <v>45748</v>
          </cell>
          <cell r="X1606">
            <v>0.11</v>
          </cell>
          <cell r="Y1606">
            <v>22.196325899999998</v>
          </cell>
        </row>
        <row r="1607">
          <cell r="A1607" t="str">
            <v>97401-000150A000</v>
          </cell>
          <cell r="B1607" t="str">
            <v>FG,CO0307QC-L_SAS,Hue Bridge 2.1 Bulk</v>
          </cell>
          <cell r="C1607" t="str">
            <v>429A</v>
          </cell>
          <cell r="D1607" t="str">
            <v>SE5</v>
          </cell>
          <cell r="E1607" t="str">
            <v/>
          </cell>
          <cell r="F1607" t="str">
            <v>ZGFT</v>
          </cell>
          <cell r="G1607" t="str">
            <v>OCS  97401</v>
          </cell>
          <cell r="H1607">
            <v>0</v>
          </cell>
          <cell r="I1607">
            <v>1000</v>
          </cell>
          <cell r="J1607">
            <v>11915</v>
          </cell>
          <cell r="K1607">
            <v>10629.68</v>
          </cell>
          <cell r="L1607">
            <v>10626.35</v>
          </cell>
          <cell r="M1607">
            <v>0</v>
          </cell>
          <cell r="N1607">
            <v>0</v>
          </cell>
          <cell r="O1607">
            <v>0</v>
          </cell>
          <cell r="P1607" t="str">
            <v/>
          </cell>
          <cell r="Q1607" t="str">
            <v>97401</v>
          </cell>
          <cell r="R1607" t="str">
            <v/>
          </cell>
          <cell r="S1607" t="str">
            <v/>
          </cell>
          <cell r="T1607" t="str">
            <v/>
          </cell>
          <cell r="U1607" t="str">
            <v>7920</v>
          </cell>
          <cell r="V1607" t="str">
            <v>ZGFT</v>
          </cell>
          <cell r="W1607">
            <v>45748</v>
          </cell>
          <cell r="X1607">
            <v>0.11</v>
          </cell>
          <cell r="Y1607">
            <v>11.795248500000001</v>
          </cell>
        </row>
        <row r="1608">
          <cell r="A1608" t="str">
            <v>97401-000150A000</v>
          </cell>
          <cell r="B1608" t="str">
            <v>FG,CO0307QC-L_SAS,Hue Bridge 2.1 Bulk</v>
          </cell>
          <cell r="C1608" t="str">
            <v>429B</v>
          </cell>
          <cell r="D1608" t="str">
            <v>SE5</v>
          </cell>
          <cell r="E1608" t="str">
            <v/>
          </cell>
          <cell r="F1608" t="str">
            <v>ZGFT</v>
          </cell>
          <cell r="G1608" t="str">
            <v>OCS  97401</v>
          </cell>
          <cell r="H1608">
            <v>0</v>
          </cell>
          <cell r="I1608">
            <v>1000</v>
          </cell>
          <cell r="J1608">
            <v>0</v>
          </cell>
          <cell r="K1608">
            <v>12210.93</v>
          </cell>
          <cell r="L1608">
            <v>11433.49</v>
          </cell>
          <cell r="M1608">
            <v>0</v>
          </cell>
          <cell r="N1608">
            <v>0</v>
          </cell>
          <cell r="O1608">
            <v>0</v>
          </cell>
          <cell r="P1608" t="str">
            <v/>
          </cell>
          <cell r="Q1608" t="str">
            <v>97401</v>
          </cell>
          <cell r="R1608" t="str">
            <v/>
          </cell>
          <cell r="S1608" t="str">
            <v/>
          </cell>
          <cell r="T1608" t="str">
            <v/>
          </cell>
          <cell r="U1608" t="str">
            <v>7920</v>
          </cell>
          <cell r="V1608" t="str">
            <v>ZGFT</v>
          </cell>
          <cell r="W1608">
            <v>45748</v>
          </cell>
          <cell r="X1608">
            <v>0.11</v>
          </cell>
          <cell r="Y1608">
            <v>12.691173900000001</v>
          </cell>
        </row>
        <row r="1609">
          <cell r="A1609" t="str">
            <v>97401-000170A000</v>
          </cell>
          <cell r="B1609" t="str">
            <v>FG,CO0307AM-00_SAS,Signify Bulk NAM</v>
          </cell>
          <cell r="C1609" t="str">
            <v>429A</v>
          </cell>
          <cell r="D1609" t="str">
            <v>SE5</v>
          </cell>
          <cell r="E1609" t="str">
            <v/>
          </cell>
          <cell r="F1609" t="str">
            <v>ZGFT</v>
          </cell>
          <cell r="G1609" t="str">
            <v>OCS  97401</v>
          </cell>
          <cell r="H1609">
            <v>0</v>
          </cell>
          <cell r="I1609">
            <v>1000</v>
          </cell>
          <cell r="J1609">
            <v>20400.5</v>
          </cell>
          <cell r="K1609">
            <v>20704.43</v>
          </cell>
          <cell r="L1609">
            <v>19920.39</v>
          </cell>
          <cell r="M1609">
            <v>0</v>
          </cell>
          <cell r="N1609">
            <v>1992.04</v>
          </cell>
          <cell r="O1609">
            <v>100</v>
          </cell>
          <cell r="P1609" t="str">
            <v/>
          </cell>
          <cell r="Q1609" t="str">
            <v>97401</v>
          </cell>
          <cell r="R1609" t="str">
            <v/>
          </cell>
          <cell r="S1609" t="str">
            <v/>
          </cell>
          <cell r="T1609" t="str">
            <v/>
          </cell>
          <cell r="U1609" t="str">
            <v>7920</v>
          </cell>
          <cell r="V1609" t="str">
            <v>ZGFT</v>
          </cell>
          <cell r="W1609">
            <v>45748</v>
          </cell>
          <cell r="X1609">
            <v>0.11</v>
          </cell>
          <cell r="Y1609">
            <v>22.111632900000004</v>
          </cell>
        </row>
        <row r="1610">
          <cell r="A1610" t="str">
            <v>97401-000170A000</v>
          </cell>
          <cell r="B1610" t="str">
            <v>FG,CO0307AM-00_SAS,Signify Bulk NAM</v>
          </cell>
          <cell r="C1610" t="str">
            <v>429B</v>
          </cell>
          <cell r="D1610" t="str">
            <v>SE5</v>
          </cell>
          <cell r="E1610" t="str">
            <v/>
          </cell>
          <cell r="F1610" t="str">
            <v>ZGFT</v>
          </cell>
          <cell r="G1610" t="str">
            <v>OCS  97401</v>
          </cell>
          <cell r="H1610">
            <v>0</v>
          </cell>
          <cell r="I1610">
            <v>1000</v>
          </cell>
          <cell r="J1610">
            <v>0</v>
          </cell>
          <cell r="K1610">
            <v>19553.57</v>
          </cell>
          <cell r="L1610">
            <v>19002.46</v>
          </cell>
          <cell r="M1610">
            <v>0</v>
          </cell>
          <cell r="N1610">
            <v>0</v>
          </cell>
          <cell r="O1610">
            <v>0</v>
          </cell>
          <cell r="P1610" t="str">
            <v/>
          </cell>
          <cell r="Q1610" t="str">
            <v>97401</v>
          </cell>
          <cell r="R1610" t="str">
            <v/>
          </cell>
          <cell r="S1610" t="str">
            <v/>
          </cell>
          <cell r="T1610" t="str">
            <v/>
          </cell>
          <cell r="U1610" t="str">
            <v>7920</v>
          </cell>
          <cell r="V1610" t="str">
            <v>ZGFT</v>
          </cell>
          <cell r="W1610">
            <v>45748</v>
          </cell>
          <cell r="X1610">
            <v>0.11</v>
          </cell>
          <cell r="Y1610">
            <v>21.092730599999999</v>
          </cell>
        </row>
        <row r="1611">
          <cell r="A1611" t="str">
            <v>97401-000180A000</v>
          </cell>
          <cell r="B1611" t="str">
            <v>FG,CO0307AM-00_SAS,Signify Bulk EU Black</v>
          </cell>
          <cell r="C1611" t="str">
            <v>429A</v>
          </cell>
          <cell r="D1611" t="str">
            <v>SE5</v>
          </cell>
          <cell r="E1611" t="str">
            <v/>
          </cell>
          <cell r="F1611" t="str">
            <v>ZGFT</v>
          </cell>
          <cell r="G1611" t="str">
            <v>OCS  97401</v>
          </cell>
          <cell r="H1611">
            <v>0</v>
          </cell>
          <cell r="I1611">
            <v>1000</v>
          </cell>
          <cell r="J1611">
            <v>0</v>
          </cell>
          <cell r="K1611">
            <v>19101.89</v>
          </cell>
          <cell r="L1611">
            <v>18355.18</v>
          </cell>
          <cell r="M1611">
            <v>0</v>
          </cell>
          <cell r="N1611">
            <v>0</v>
          </cell>
          <cell r="O1611">
            <v>0</v>
          </cell>
          <cell r="P1611" t="str">
            <v/>
          </cell>
          <cell r="Q1611" t="str">
            <v>97401</v>
          </cell>
          <cell r="R1611" t="str">
            <v/>
          </cell>
          <cell r="S1611" t="str">
            <v/>
          </cell>
          <cell r="T1611" t="str">
            <v/>
          </cell>
          <cell r="U1611" t="str">
            <v>7920</v>
          </cell>
          <cell r="V1611" t="str">
            <v>ZGFT</v>
          </cell>
          <cell r="W1611">
            <v>45748</v>
          </cell>
          <cell r="X1611">
            <v>0.11</v>
          </cell>
          <cell r="Y1611">
            <v>20.374249800000001</v>
          </cell>
        </row>
        <row r="1612">
          <cell r="A1612" t="str">
            <v>97401-000180A000</v>
          </cell>
          <cell r="B1612" t="str">
            <v>FG,CO0307AM-00_SAS,Signify Bulk EU Black</v>
          </cell>
          <cell r="C1612" t="str">
            <v>429B</v>
          </cell>
          <cell r="D1612" t="str">
            <v>SE5</v>
          </cell>
          <cell r="E1612" t="str">
            <v/>
          </cell>
          <cell r="F1612" t="str">
            <v>ZGFT</v>
          </cell>
          <cell r="G1612" t="str">
            <v>OCS  97401</v>
          </cell>
          <cell r="H1612">
            <v>0</v>
          </cell>
          <cell r="I1612">
            <v>1000</v>
          </cell>
          <cell r="J1612">
            <v>0</v>
          </cell>
          <cell r="K1612">
            <v>17951.03</v>
          </cell>
          <cell r="L1612">
            <v>17399.919999999998</v>
          </cell>
          <cell r="M1612">
            <v>0</v>
          </cell>
          <cell r="N1612">
            <v>0</v>
          </cell>
          <cell r="O1612">
            <v>0</v>
          </cell>
          <cell r="P1612" t="str">
            <v/>
          </cell>
          <cell r="Q1612" t="str">
            <v>97401</v>
          </cell>
          <cell r="R1612" t="str">
            <v/>
          </cell>
          <cell r="S1612" t="str">
            <v/>
          </cell>
          <cell r="T1612" t="str">
            <v/>
          </cell>
          <cell r="U1612" t="str">
            <v>7920</v>
          </cell>
          <cell r="V1612" t="str">
            <v>ZGFT</v>
          </cell>
          <cell r="W1612">
            <v>45748</v>
          </cell>
          <cell r="X1612">
            <v>0.11</v>
          </cell>
          <cell r="Y1612">
            <v>19.3139112</v>
          </cell>
        </row>
        <row r="1613">
          <cell r="A1613" t="str">
            <v>97401-000190A000</v>
          </cell>
          <cell r="B1613" t="str">
            <v>FG,EC1110_SLA,Final Assy POE ADC-P150</v>
          </cell>
          <cell r="C1613" t="str">
            <v>429A</v>
          </cell>
          <cell r="D1613" t="str">
            <v>SE5</v>
          </cell>
          <cell r="E1613" t="str">
            <v/>
          </cell>
          <cell r="F1613" t="str">
            <v>ZGFT</v>
          </cell>
          <cell r="G1613" t="str">
            <v>OCS  97401</v>
          </cell>
          <cell r="H1613">
            <v>0</v>
          </cell>
          <cell r="I1613">
            <v>1000</v>
          </cell>
          <cell r="J1613">
            <v>0</v>
          </cell>
          <cell r="K1613">
            <v>0</v>
          </cell>
          <cell r="L1613">
            <v>25134.9</v>
          </cell>
          <cell r="M1613">
            <v>0</v>
          </cell>
          <cell r="N1613">
            <v>0</v>
          </cell>
          <cell r="O1613">
            <v>0</v>
          </cell>
          <cell r="P1613" t="str">
            <v/>
          </cell>
          <cell r="Q1613" t="str">
            <v>97401</v>
          </cell>
          <cell r="R1613" t="str">
            <v/>
          </cell>
          <cell r="S1613" t="str">
            <v/>
          </cell>
          <cell r="T1613" t="str">
            <v/>
          </cell>
          <cell r="U1613" t="str">
            <v>7920</v>
          </cell>
          <cell r="V1613" t="str">
            <v>ZGFT</v>
          </cell>
          <cell r="W1613">
            <v>45748</v>
          </cell>
          <cell r="X1613">
            <v>0.11</v>
          </cell>
          <cell r="Y1613">
            <v>27.899739000000004</v>
          </cell>
        </row>
        <row r="1614">
          <cell r="A1614" t="str">
            <v>97401-000190A000</v>
          </cell>
          <cell r="B1614" t="str">
            <v>FG,EC1110_SLA,Final Assy POE ADC-P150</v>
          </cell>
          <cell r="C1614" t="str">
            <v>429B</v>
          </cell>
          <cell r="D1614" t="str">
            <v>SE5</v>
          </cell>
          <cell r="E1614" t="str">
            <v/>
          </cell>
          <cell r="F1614" t="str">
            <v>ZGFT</v>
          </cell>
          <cell r="G1614" t="str">
            <v>OCS  97401</v>
          </cell>
          <cell r="H1614">
            <v>0</v>
          </cell>
          <cell r="I1614">
            <v>1000</v>
          </cell>
          <cell r="J1614">
            <v>0</v>
          </cell>
          <cell r="K1614">
            <v>29950.06</v>
          </cell>
          <cell r="L1614">
            <v>25258.87</v>
          </cell>
          <cell r="M1614">
            <v>0</v>
          </cell>
          <cell r="N1614">
            <v>0</v>
          </cell>
          <cell r="O1614">
            <v>0</v>
          </cell>
          <cell r="P1614" t="str">
            <v/>
          </cell>
          <cell r="Q1614" t="str">
            <v>97401</v>
          </cell>
          <cell r="R1614" t="str">
            <v/>
          </cell>
          <cell r="S1614" t="str">
            <v/>
          </cell>
          <cell r="T1614" t="str">
            <v/>
          </cell>
          <cell r="U1614" t="str">
            <v>7920</v>
          </cell>
          <cell r="V1614" t="str">
            <v>ZGFT</v>
          </cell>
          <cell r="W1614">
            <v>45748</v>
          </cell>
          <cell r="X1614">
            <v>0.11</v>
          </cell>
          <cell r="Y1614">
            <v>28.037345699999999</v>
          </cell>
        </row>
        <row r="1615">
          <cell r="A1615" t="str">
            <v>97402-000010A000</v>
          </cell>
          <cell r="B1615" t="str">
            <v>FG,ES5004_SAS,Simon ES5004 Siren,Simon</v>
          </cell>
          <cell r="C1615" t="str">
            <v>429A</v>
          </cell>
          <cell r="D1615" t="str">
            <v>SE5</v>
          </cell>
          <cell r="E1615" t="str">
            <v/>
          </cell>
          <cell r="F1615" t="str">
            <v>ZGFT</v>
          </cell>
          <cell r="G1615" t="str">
            <v>OCS  97402</v>
          </cell>
          <cell r="H1615">
            <v>0</v>
          </cell>
          <cell r="I1615">
            <v>1000</v>
          </cell>
          <cell r="J1615">
            <v>84395</v>
          </cell>
          <cell r="K1615">
            <v>89126.67</v>
          </cell>
          <cell r="L1615">
            <v>84178.37</v>
          </cell>
          <cell r="M1615">
            <v>0</v>
          </cell>
          <cell r="N1615">
            <v>0</v>
          </cell>
          <cell r="O1615">
            <v>0</v>
          </cell>
          <cell r="P1615" t="str">
            <v/>
          </cell>
          <cell r="Q1615" t="str">
            <v>97402</v>
          </cell>
          <cell r="R1615" t="str">
            <v/>
          </cell>
          <cell r="S1615" t="str">
            <v/>
          </cell>
          <cell r="T1615" t="str">
            <v/>
          </cell>
          <cell r="U1615" t="str">
            <v>7920</v>
          </cell>
          <cell r="V1615" t="str">
            <v>ZGFT</v>
          </cell>
          <cell r="W1615">
            <v>45748</v>
          </cell>
          <cell r="X1615">
            <v>0.11</v>
          </cell>
          <cell r="Y1615">
            <v>93.437990700000014</v>
          </cell>
        </row>
        <row r="1616">
          <cell r="A1616" t="str">
            <v>97402-000010A000</v>
          </cell>
          <cell r="B1616" t="str">
            <v>FG,ES5004_SAS,Simon ES5004 Siren,Simon</v>
          </cell>
          <cell r="C1616" t="str">
            <v>429B</v>
          </cell>
          <cell r="D1616" t="str">
            <v>SE5</v>
          </cell>
          <cell r="E1616" t="str">
            <v/>
          </cell>
          <cell r="F1616" t="str">
            <v>ZGFT</v>
          </cell>
          <cell r="G1616" t="str">
            <v>OCS  97402</v>
          </cell>
          <cell r="H1616">
            <v>0</v>
          </cell>
          <cell r="I1616">
            <v>1000</v>
          </cell>
          <cell r="J1616">
            <v>0</v>
          </cell>
          <cell r="K1616">
            <v>81135.78</v>
          </cell>
          <cell r="L1616">
            <v>79222.759999999995</v>
          </cell>
          <cell r="M1616">
            <v>0</v>
          </cell>
          <cell r="N1616">
            <v>0</v>
          </cell>
          <cell r="O1616">
            <v>0</v>
          </cell>
          <cell r="P1616" t="str">
            <v/>
          </cell>
          <cell r="Q1616" t="str">
            <v>97402</v>
          </cell>
          <cell r="R1616" t="str">
            <v/>
          </cell>
          <cell r="S1616" t="str">
            <v/>
          </cell>
          <cell r="T1616" t="str">
            <v/>
          </cell>
          <cell r="U1616" t="str">
            <v>7920</v>
          </cell>
          <cell r="V1616" t="str">
            <v>ZGFT</v>
          </cell>
          <cell r="W1616">
            <v>45748</v>
          </cell>
          <cell r="X1616">
            <v>0.11</v>
          </cell>
          <cell r="Y1616">
            <v>87.937263599999994</v>
          </cell>
        </row>
        <row r="1617">
          <cell r="A1617" t="str">
            <v>97402-000020A000</v>
          </cell>
          <cell r="B1617" t="str">
            <v>FG,SZ1007SL-00_SAS,Signify EU White</v>
          </cell>
          <cell r="C1617" t="str">
            <v>429A</v>
          </cell>
          <cell r="D1617" t="str">
            <v>SE5</v>
          </cell>
          <cell r="E1617" t="str">
            <v/>
          </cell>
          <cell r="F1617" t="str">
            <v>ZGFT</v>
          </cell>
          <cell r="G1617" t="str">
            <v>OCS  97402</v>
          </cell>
          <cell r="H1617">
            <v>0</v>
          </cell>
          <cell r="I1617">
            <v>1000</v>
          </cell>
          <cell r="J1617">
            <v>7018.22</v>
          </cell>
          <cell r="K1617">
            <v>6893.71</v>
          </cell>
          <cell r="L1617">
            <v>6409.29</v>
          </cell>
          <cell r="M1617">
            <v>0</v>
          </cell>
          <cell r="N1617">
            <v>55651.87</v>
          </cell>
          <cell r="O1617">
            <v>8683</v>
          </cell>
          <cell r="P1617" t="str">
            <v/>
          </cell>
          <cell r="Q1617" t="str">
            <v>97402</v>
          </cell>
          <cell r="R1617" t="str">
            <v/>
          </cell>
          <cell r="S1617" t="str">
            <v/>
          </cell>
          <cell r="T1617" t="str">
            <v/>
          </cell>
          <cell r="U1617" t="str">
            <v>7920</v>
          </cell>
          <cell r="V1617" t="str">
            <v>ZGFT</v>
          </cell>
          <cell r="W1617">
            <v>45748</v>
          </cell>
          <cell r="X1617">
            <v>0.11</v>
          </cell>
          <cell r="Y1617">
            <v>7.1143119000000015</v>
          </cell>
        </row>
        <row r="1618">
          <cell r="A1618" t="str">
            <v>97402-000020A000</v>
          </cell>
          <cell r="B1618" t="str">
            <v>FG,SZ1007SL-00_SAS,Signify EU White</v>
          </cell>
          <cell r="C1618" t="str">
            <v>429B</v>
          </cell>
          <cell r="D1618" t="str">
            <v>SE5</v>
          </cell>
          <cell r="E1618" t="str">
            <v/>
          </cell>
          <cell r="F1618" t="str">
            <v>ZGFT</v>
          </cell>
          <cell r="G1618" t="str">
            <v>OCS  97402</v>
          </cell>
          <cell r="H1618">
            <v>0</v>
          </cell>
          <cell r="I1618">
            <v>1000</v>
          </cell>
          <cell r="J1618">
            <v>0</v>
          </cell>
          <cell r="K1618">
            <v>6812.39</v>
          </cell>
          <cell r="L1618">
            <v>6340.72</v>
          </cell>
          <cell r="M1618">
            <v>0</v>
          </cell>
          <cell r="N1618">
            <v>0</v>
          </cell>
          <cell r="O1618">
            <v>0</v>
          </cell>
          <cell r="P1618" t="str">
            <v/>
          </cell>
          <cell r="Q1618" t="str">
            <v>97402</v>
          </cell>
          <cell r="R1618" t="str">
            <v/>
          </cell>
          <cell r="S1618" t="str">
            <v/>
          </cell>
          <cell r="T1618" t="str">
            <v/>
          </cell>
          <cell r="U1618" t="str">
            <v>7920</v>
          </cell>
          <cell r="V1618" t="str">
            <v>ZGFT</v>
          </cell>
          <cell r="W1618">
            <v>45748</v>
          </cell>
          <cell r="X1618">
            <v>0.11</v>
          </cell>
          <cell r="Y1618">
            <v>7.0381992000000011</v>
          </cell>
        </row>
        <row r="1619">
          <cell r="A1619" t="str">
            <v>97402-000020A001</v>
          </cell>
          <cell r="B1619" t="str">
            <v>FG,SZ1007SL-00_SAS,Signify NAM White</v>
          </cell>
          <cell r="C1619" t="str">
            <v>429A</v>
          </cell>
          <cell r="D1619" t="str">
            <v>SE5</v>
          </cell>
          <cell r="E1619" t="str">
            <v/>
          </cell>
          <cell r="F1619" t="str">
            <v>ZGFT</v>
          </cell>
          <cell r="G1619" t="str">
            <v>OCS  97402</v>
          </cell>
          <cell r="H1619">
            <v>0</v>
          </cell>
          <cell r="I1619">
            <v>1000</v>
          </cell>
          <cell r="J1619">
            <v>6676.99</v>
          </cell>
          <cell r="K1619">
            <v>6906.23</v>
          </cell>
          <cell r="L1619">
            <v>6437.49</v>
          </cell>
          <cell r="M1619">
            <v>0</v>
          </cell>
          <cell r="N1619">
            <v>11278.48</v>
          </cell>
          <cell r="O1619">
            <v>1752</v>
          </cell>
          <cell r="P1619" t="str">
            <v/>
          </cell>
          <cell r="Q1619" t="str">
            <v>97402</v>
          </cell>
          <cell r="R1619" t="str">
            <v/>
          </cell>
          <cell r="S1619" t="str">
            <v/>
          </cell>
          <cell r="T1619" t="str">
            <v/>
          </cell>
          <cell r="U1619" t="str">
            <v>7920</v>
          </cell>
          <cell r="V1619" t="str">
            <v>ZGFT</v>
          </cell>
          <cell r="W1619">
            <v>45748</v>
          </cell>
          <cell r="X1619">
            <v>0.11</v>
          </cell>
          <cell r="Y1619">
            <v>7.1456138999999999</v>
          </cell>
        </row>
        <row r="1620">
          <cell r="A1620" t="str">
            <v>97402-000020A001</v>
          </cell>
          <cell r="B1620" t="str">
            <v>FG,SZ1007SL-00_SAS,Signify NAM White</v>
          </cell>
          <cell r="C1620" t="str">
            <v>429B</v>
          </cell>
          <cell r="D1620" t="str">
            <v>SE5</v>
          </cell>
          <cell r="E1620" t="str">
            <v/>
          </cell>
          <cell r="F1620" t="str">
            <v>ZGFT</v>
          </cell>
          <cell r="G1620" t="str">
            <v>OCS  97402</v>
          </cell>
          <cell r="H1620">
            <v>0</v>
          </cell>
          <cell r="I1620">
            <v>1000</v>
          </cell>
          <cell r="J1620">
            <v>0</v>
          </cell>
          <cell r="K1620">
            <v>6838.89</v>
          </cell>
          <cell r="L1620">
            <v>6368.92</v>
          </cell>
          <cell r="M1620">
            <v>0</v>
          </cell>
          <cell r="N1620">
            <v>0</v>
          </cell>
          <cell r="O1620">
            <v>0</v>
          </cell>
          <cell r="P1620" t="str">
            <v/>
          </cell>
          <cell r="Q1620" t="str">
            <v>97402</v>
          </cell>
          <cell r="R1620" t="str">
            <v/>
          </cell>
          <cell r="S1620" t="str">
            <v/>
          </cell>
          <cell r="T1620" t="str">
            <v/>
          </cell>
          <cell r="U1620" t="str">
            <v>7920</v>
          </cell>
          <cell r="V1620" t="str">
            <v>ZGFT</v>
          </cell>
          <cell r="W1620">
            <v>45748</v>
          </cell>
          <cell r="X1620">
            <v>0.11</v>
          </cell>
          <cell r="Y1620">
            <v>7.0695012000000004</v>
          </cell>
        </row>
        <row r="1621">
          <cell r="A1621" t="str">
            <v>97402-000020A002</v>
          </cell>
          <cell r="B1621" t="str">
            <v>FG,SZ1007SL-00_SAS,Signify Hue Motion</v>
          </cell>
          <cell r="C1621" t="str">
            <v>429A</v>
          </cell>
          <cell r="D1621" t="str">
            <v>SE5</v>
          </cell>
          <cell r="E1621" t="str">
            <v/>
          </cell>
          <cell r="F1621" t="str">
            <v>ZGFT</v>
          </cell>
          <cell r="G1621" t="str">
            <v>OCS  97402</v>
          </cell>
          <cell r="H1621">
            <v>0</v>
          </cell>
          <cell r="I1621">
            <v>1000</v>
          </cell>
          <cell r="J1621">
            <v>6833.67</v>
          </cell>
          <cell r="K1621">
            <v>7315.19</v>
          </cell>
          <cell r="L1621">
            <v>6833.69</v>
          </cell>
          <cell r="M1621">
            <v>0</v>
          </cell>
          <cell r="N1621">
            <v>1284.73</v>
          </cell>
          <cell r="O1621">
            <v>188</v>
          </cell>
          <cell r="P1621" t="str">
            <v/>
          </cell>
          <cell r="Q1621" t="str">
            <v>97402</v>
          </cell>
          <cell r="R1621" t="str">
            <v/>
          </cell>
          <cell r="S1621" t="str">
            <v/>
          </cell>
          <cell r="T1621" t="str">
            <v/>
          </cell>
          <cell r="U1621" t="str">
            <v>7920</v>
          </cell>
          <cell r="V1621" t="str">
            <v>ZGFT</v>
          </cell>
          <cell r="W1621">
            <v>45748</v>
          </cell>
          <cell r="X1621">
            <v>0.11</v>
          </cell>
          <cell r="Y1621">
            <v>7.5853959000000009</v>
          </cell>
        </row>
        <row r="1622">
          <cell r="A1622" t="str">
            <v>97402-000020A005</v>
          </cell>
          <cell r="B1622" t="str">
            <v>FG,SZ1007SL-00_SAS,Hue Motion Sensor APR</v>
          </cell>
          <cell r="C1622" t="str">
            <v>429A</v>
          </cell>
          <cell r="D1622" t="str">
            <v>SE5</v>
          </cell>
          <cell r="E1622" t="str">
            <v/>
          </cell>
          <cell r="F1622" t="str">
            <v>ZGFT</v>
          </cell>
          <cell r="G1622" t="str">
            <v>OCS  97402</v>
          </cell>
          <cell r="H1622">
            <v>0</v>
          </cell>
          <cell r="I1622">
            <v>1000</v>
          </cell>
          <cell r="J1622">
            <v>7404.74</v>
          </cell>
          <cell r="K1622">
            <v>7110.17</v>
          </cell>
          <cell r="L1622">
            <v>6641.51</v>
          </cell>
          <cell r="M1622">
            <v>0</v>
          </cell>
          <cell r="N1622">
            <v>2537.0500000000002</v>
          </cell>
          <cell r="O1622">
            <v>382</v>
          </cell>
          <cell r="P1622" t="str">
            <v/>
          </cell>
          <cell r="Q1622" t="str">
            <v>97402</v>
          </cell>
          <cell r="R1622" t="str">
            <v/>
          </cell>
          <cell r="S1622" t="str">
            <v/>
          </cell>
          <cell r="T1622" t="str">
            <v/>
          </cell>
          <cell r="U1622" t="str">
            <v>7920</v>
          </cell>
          <cell r="V1622" t="str">
            <v>ZGFT</v>
          </cell>
          <cell r="W1622">
            <v>45748</v>
          </cell>
          <cell r="X1622">
            <v>0.11</v>
          </cell>
          <cell r="Y1622">
            <v>7.372076100000001</v>
          </cell>
        </row>
        <row r="1623">
          <cell r="A1623" t="str">
            <v>97402-000020A005</v>
          </cell>
          <cell r="B1623" t="str">
            <v>FG,SZ1007SL-00_SAS,Hue Motion Sensor APR</v>
          </cell>
          <cell r="C1623" t="str">
            <v>429B</v>
          </cell>
          <cell r="D1623" t="str">
            <v>SE5</v>
          </cell>
          <cell r="E1623" t="str">
            <v/>
          </cell>
          <cell r="F1623" t="str">
            <v>ZGFT</v>
          </cell>
          <cell r="G1623" t="str">
            <v>OCS  97402</v>
          </cell>
          <cell r="H1623">
            <v>0</v>
          </cell>
          <cell r="I1623">
            <v>1000</v>
          </cell>
          <cell r="J1623">
            <v>0</v>
          </cell>
          <cell r="K1623">
            <v>7042.83</v>
          </cell>
          <cell r="L1623">
            <v>6572.86</v>
          </cell>
          <cell r="M1623">
            <v>0</v>
          </cell>
          <cell r="N1623">
            <v>0</v>
          </cell>
          <cell r="O1623">
            <v>0</v>
          </cell>
          <cell r="P1623" t="str">
            <v/>
          </cell>
          <cell r="Q1623" t="str">
            <v>97402</v>
          </cell>
          <cell r="R1623" t="str">
            <v/>
          </cell>
          <cell r="S1623" t="str">
            <v/>
          </cell>
          <cell r="T1623" t="str">
            <v/>
          </cell>
          <cell r="U1623" t="str">
            <v>7920</v>
          </cell>
          <cell r="V1623" t="str">
            <v>ZGFT</v>
          </cell>
          <cell r="W1623">
            <v>45748</v>
          </cell>
          <cell r="X1623">
            <v>0.11</v>
          </cell>
          <cell r="Y1623">
            <v>7.2958746000000003</v>
          </cell>
        </row>
        <row r="1624">
          <cell r="A1624" t="str">
            <v>97402-000020A009</v>
          </cell>
          <cell r="B1624" t="str">
            <v>FG,SZ1007SL-00_SAS,Signify Mexico</v>
          </cell>
          <cell r="C1624" t="str">
            <v>429A</v>
          </cell>
          <cell r="D1624" t="str">
            <v>SE5</v>
          </cell>
          <cell r="E1624" t="str">
            <v/>
          </cell>
          <cell r="F1624" t="str">
            <v>ZGFT</v>
          </cell>
          <cell r="G1624" t="str">
            <v>OCS  97402</v>
          </cell>
          <cell r="H1624">
            <v>0</v>
          </cell>
          <cell r="I1624">
            <v>1000</v>
          </cell>
          <cell r="J1624">
            <v>6761.33</v>
          </cell>
          <cell r="K1624">
            <v>6906.23</v>
          </cell>
          <cell r="L1624">
            <v>6437.49</v>
          </cell>
          <cell r="M1624">
            <v>0</v>
          </cell>
          <cell r="N1624">
            <v>0</v>
          </cell>
          <cell r="O1624">
            <v>0</v>
          </cell>
          <cell r="P1624" t="str">
            <v/>
          </cell>
          <cell r="Q1624" t="str">
            <v>97402</v>
          </cell>
          <cell r="R1624" t="str">
            <v/>
          </cell>
          <cell r="S1624" t="str">
            <v/>
          </cell>
          <cell r="T1624" t="str">
            <v/>
          </cell>
          <cell r="U1624" t="str">
            <v>7920</v>
          </cell>
          <cell r="V1624" t="str">
            <v>ZGFT</v>
          </cell>
          <cell r="W1624">
            <v>45748</v>
          </cell>
          <cell r="X1624">
            <v>0.11</v>
          </cell>
          <cell r="Y1624">
            <v>7.1456138999999999</v>
          </cell>
        </row>
        <row r="1625">
          <cell r="A1625" t="str">
            <v>97402-000020A009</v>
          </cell>
          <cell r="B1625" t="str">
            <v>FG,SZ1007SL-00_SAS,Signify Mexico</v>
          </cell>
          <cell r="C1625" t="str">
            <v>429B</v>
          </cell>
          <cell r="D1625" t="str">
            <v>SE5</v>
          </cell>
          <cell r="E1625" t="str">
            <v/>
          </cell>
          <cell r="F1625" t="str">
            <v>ZGFT</v>
          </cell>
          <cell r="G1625" t="str">
            <v>OCS  97402</v>
          </cell>
          <cell r="H1625">
            <v>0</v>
          </cell>
          <cell r="I1625">
            <v>1000</v>
          </cell>
          <cell r="J1625">
            <v>0</v>
          </cell>
          <cell r="K1625">
            <v>6838.89</v>
          </cell>
          <cell r="L1625">
            <v>6368.92</v>
          </cell>
          <cell r="M1625">
            <v>0</v>
          </cell>
          <cell r="N1625">
            <v>0</v>
          </cell>
          <cell r="O1625">
            <v>0</v>
          </cell>
          <cell r="P1625" t="str">
            <v/>
          </cell>
          <cell r="Q1625" t="str">
            <v>97402</v>
          </cell>
          <cell r="R1625" t="str">
            <v/>
          </cell>
          <cell r="S1625" t="str">
            <v/>
          </cell>
          <cell r="T1625" t="str">
            <v/>
          </cell>
          <cell r="U1625" t="str">
            <v>7920</v>
          </cell>
          <cell r="V1625" t="str">
            <v>ZGFT</v>
          </cell>
          <cell r="W1625">
            <v>45748</v>
          </cell>
          <cell r="X1625">
            <v>0.11</v>
          </cell>
          <cell r="Y1625">
            <v>7.0695012000000004</v>
          </cell>
        </row>
        <row r="1626">
          <cell r="A1626" t="str">
            <v>97402-000020A00A</v>
          </cell>
          <cell r="B1626" t="str">
            <v>FG,SZ1007SL-00_SAS,Philips Pila White</v>
          </cell>
          <cell r="C1626" t="str">
            <v>429A</v>
          </cell>
          <cell r="D1626" t="str">
            <v>SE5</v>
          </cell>
          <cell r="E1626" t="str">
            <v/>
          </cell>
          <cell r="F1626" t="str">
            <v>ZGFT</v>
          </cell>
          <cell r="G1626" t="str">
            <v>OCS  97402</v>
          </cell>
          <cell r="H1626">
            <v>0</v>
          </cell>
          <cell r="I1626">
            <v>1000</v>
          </cell>
          <cell r="J1626">
            <v>5680</v>
          </cell>
          <cell r="K1626">
            <v>6159.05</v>
          </cell>
          <cell r="L1626">
            <v>5599.77</v>
          </cell>
          <cell r="M1626">
            <v>0</v>
          </cell>
          <cell r="N1626">
            <v>0</v>
          </cell>
          <cell r="O1626">
            <v>0</v>
          </cell>
          <cell r="P1626" t="str">
            <v/>
          </cell>
          <cell r="Q1626" t="str">
            <v>97402</v>
          </cell>
          <cell r="R1626" t="str">
            <v/>
          </cell>
          <cell r="S1626" t="str">
            <v/>
          </cell>
          <cell r="T1626" t="str">
            <v/>
          </cell>
          <cell r="U1626" t="str">
            <v>7920</v>
          </cell>
          <cell r="V1626" t="str">
            <v>ZGFT</v>
          </cell>
          <cell r="W1626">
            <v>45748</v>
          </cell>
          <cell r="X1626">
            <v>0.11</v>
          </cell>
          <cell r="Y1626">
            <v>6.215744700000001</v>
          </cell>
        </row>
        <row r="1627">
          <cell r="A1627" t="str">
            <v>97402-000020A00A</v>
          </cell>
          <cell r="B1627" t="str">
            <v>FG,SZ1007SL-00_SAS,Philips Pila White</v>
          </cell>
          <cell r="C1627" t="str">
            <v>429B</v>
          </cell>
          <cell r="D1627" t="str">
            <v>SE5</v>
          </cell>
          <cell r="E1627" t="str">
            <v/>
          </cell>
          <cell r="F1627" t="str">
            <v>ZGFT</v>
          </cell>
          <cell r="G1627" t="str">
            <v>OCS  97402</v>
          </cell>
          <cell r="H1627">
            <v>0</v>
          </cell>
          <cell r="I1627">
            <v>1000</v>
          </cell>
          <cell r="J1627">
            <v>0</v>
          </cell>
          <cell r="K1627">
            <v>6091.71</v>
          </cell>
          <cell r="L1627">
            <v>5604.54</v>
          </cell>
          <cell r="M1627">
            <v>0</v>
          </cell>
          <cell r="N1627">
            <v>0</v>
          </cell>
          <cell r="O1627">
            <v>0</v>
          </cell>
          <cell r="P1627" t="str">
            <v/>
          </cell>
          <cell r="Q1627" t="str">
            <v>97402</v>
          </cell>
          <cell r="R1627" t="str">
            <v/>
          </cell>
          <cell r="S1627" t="str">
            <v/>
          </cell>
          <cell r="T1627" t="str">
            <v/>
          </cell>
          <cell r="U1627" t="str">
            <v>7920</v>
          </cell>
          <cell r="V1627" t="str">
            <v>ZGFT</v>
          </cell>
          <cell r="W1627">
            <v>45748</v>
          </cell>
          <cell r="X1627">
            <v>0.11</v>
          </cell>
          <cell r="Y1627">
            <v>6.2210394000000004</v>
          </cell>
        </row>
        <row r="1628">
          <cell r="A1628" t="str">
            <v>97402-000030A000</v>
          </cell>
          <cell r="B1628" t="str">
            <v>FG,SZ3507SL-00_SAS,Signify EU Black</v>
          </cell>
          <cell r="C1628" t="str">
            <v>429A</v>
          </cell>
          <cell r="D1628" t="str">
            <v>SE5</v>
          </cell>
          <cell r="E1628" t="str">
            <v/>
          </cell>
          <cell r="F1628" t="str">
            <v>ZGFT</v>
          </cell>
          <cell r="G1628" t="str">
            <v>OCS  97402</v>
          </cell>
          <cell r="H1628">
            <v>0</v>
          </cell>
          <cell r="I1628">
            <v>1000</v>
          </cell>
          <cell r="J1628">
            <v>8376.59</v>
          </cell>
          <cell r="K1628">
            <v>9170.7900000000009</v>
          </cell>
          <cell r="L1628">
            <v>8284.19</v>
          </cell>
          <cell r="M1628">
            <v>0</v>
          </cell>
          <cell r="N1628">
            <v>12202.61</v>
          </cell>
          <cell r="O1628">
            <v>1473</v>
          </cell>
          <cell r="P1628" t="str">
            <v/>
          </cell>
          <cell r="Q1628" t="str">
            <v>97402</v>
          </cell>
          <cell r="R1628" t="str">
            <v/>
          </cell>
          <cell r="S1628" t="str">
            <v/>
          </cell>
          <cell r="T1628" t="str">
            <v/>
          </cell>
          <cell r="U1628" t="str">
            <v>7920</v>
          </cell>
          <cell r="V1628" t="str">
            <v>ZGFT</v>
          </cell>
          <cell r="W1628">
            <v>45748</v>
          </cell>
          <cell r="X1628">
            <v>0.11</v>
          </cell>
          <cell r="Y1628">
            <v>9.1954509000000009</v>
          </cell>
        </row>
        <row r="1629">
          <cell r="A1629" t="str">
            <v>97402-000030A000</v>
          </cell>
          <cell r="B1629" t="str">
            <v>FG,SZ3507SL-00_SAS,Signify EU Black</v>
          </cell>
          <cell r="C1629" t="str">
            <v>429B</v>
          </cell>
          <cell r="D1629" t="str">
            <v>SE5</v>
          </cell>
          <cell r="E1629" t="str">
            <v/>
          </cell>
          <cell r="F1629" t="str">
            <v>ZGFT</v>
          </cell>
          <cell r="G1629" t="str">
            <v>OCS  97402</v>
          </cell>
          <cell r="H1629">
            <v>0</v>
          </cell>
          <cell r="I1629">
            <v>1000</v>
          </cell>
          <cell r="J1629">
            <v>0</v>
          </cell>
          <cell r="K1629">
            <v>8878.7199999999993</v>
          </cell>
          <cell r="L1629">
            <v>8086.95</v>
          </cell>
          <cell r="M1629">
            <v>0</v>
          </cell>
          <cell r="N1629">
            <v>0</v>
          </cell>
          <cell r="O1629">
            <v>0</v>
          </cell>
          <cell r="P1629" t="str">
            <v/>
          </cell>
          <cell r="Q1629" t="str">
            <v>97402</v>
          </cell>
          <cell r="R1629" t="str">
            <v/>
          </cell>
          <cell r="S1629" t="str">
            <v/>
          </cell>
          <cell r="T1629" t="str">
            <v/>
          </cell>
          <cell r="U1629" t="str">
            <v>7920</v>
          </cell>
          <cell r="V1629" t="str">
            <v>ZGFT</v>
          </cell>
          <cell r="W1629">
            <v>45748</v>
          </cell>
          <cell r="X1629">
            <v>0.11</v>
          </cell>
          <cell r="Y1629">
            <v>8.9765145000000004</v>
          </cell>
        </row>
        <row r="1630">
          <cell r="A1630" t="str">
            <v>97402-000030A001</v>
          </cell>
          <cell r="B1630" t="str">
            <v>FG,SZ3507SL-00_SAS,Signify NAM Black</v>
          </cell>
          <cell r="C1630" t="str">
            <v>429A</v>
          </cell>
          <cell r="D1630" t="str">
            <v>SE5</v>
          </cell>
          <cell r="E1630" t="str">
            <v/>
          </cell>
          <cell r="F1630" t="str">
            <v>ZGFT</v>
          </cell>
          <cell r="G1630" t="str">
            <v>OCS  97402</v>
          </cell>
          <cell r="H1630">
            <v>0</v>
          </cell>
          <cell r="I1630">
            <v>1000</v>
          </cell>
          <cell r="J1630">
            <v>9106.8700000000008</v>
          </cell>
          <cell r="K1630">
            <v>9106.69</v>
          </cell>
          <cell r="L1630">
            <v>8227.11</v>
          </cell>
          <cell r="M1630">
            <v>0</v>
          </cell>
          <cell r="N1630">
            <v>28959.43</v>
          </cell>
          <cell r="O1630">
            <v>3520</v>
          </cell>
          <cell r="P1630" t="str">
            <v/>
          </cell>
          <cell r="Q1630" t="str">
            <v>97402</v>
          </cell>
          <cell r="R1630" t="str">
            <v/>
          </cell>
          <cell r="S1630" t="str">
            <v/>
          </cell>
          <cell r="T1630" t="str">
            <v/>
          </cell>
          <cell r="U1630" t="str">
            <v>7920</v>
          </cell>
          <cell r="V1630" t="str">
            <v>ZGFT</v>
          </cell>
          <cell r="W1630">
            <v>45748</v>
          </cell>
          <cell r="X1630">
            <v>0.11</v>
          </cell>
          <cell r="Y1630">
            <v>9.1320921000000013</v>
          </cell>
        </row>
        <row r="1631">
          <cell r="A1631" t="str">
            <v>97402-000030A001</v>
          </cell>
          <cell r="B1631" t="str">
            <v>FG,SZ3507SL-00_SAS,Signify NAM Black</v>
          </cell>
          <cell r="C1631" t="str">
            <v>429B</v>
          </cell>
          <cell r="D1631" t="str">
            <v>SE5</v>
          </cell>
          <cell r="E1631" t="str">
            <v/>
          </cell>
          <cell r="F1631" t="str">
            <v>ZGFT</v>
          </cell>
          <cell r="G1631" t="str">
            <v>OCS  97402</v>
          </cell>
          <cell r="H1631">
            <v>0</v>
          </cell>
          <cell r="I1631">
            <v>1000</v>
          </cell>
          <cell r="J1631">
            <v>0</v>
          </cell>
          <cell r="K1631">
            <v>8814.6200000000008</v>
          </cell>
          <cell r="L1631">
            <v>8029.65</v>
          </cell>
          <cell r="M1631">
            <v>0</v>
          </cell>
          <cell r="N1631">
            <v>0</v>
          </cell>
          <cell r="O1631">
            <v>0</v>
          </cell>
          <cell r="P1631" t="str">
            <v/>
          </cell>
          <cell r="Q1631" t="str">
            <v>97402</v>
          </cell>
          <cell r="R1631" t="str">
            <v/>
          </cell>
          <cell r="S1631" t="str">
            <v/>
          </cell>
          <cell r="T1631" t="str">
            <v/>
          </cell>
          <cell r="U1631" t="str">
            <v>7920</v>
          </cell>
          <cell r="V1631" t="str">
            <v>ZGFT</v>
          </cell>
          <cell r="W1631">
            <v>45748</v>
          </cell>
          <cell r="X1631">
            <v>0.11</v>
          </cell>
          <cell r="Y1631">
            <v>8.9129115000000017</v>
          </cell>
        </row>
        <row r="1632">
          <cell r="A1632" t="str">
            <v>97402-000030A003</v>
          </cell>
          <cell r="B1632" t="str">
            <v>FG,SZ3507SL-00_SAS,Signify ANZ Black</v>
          </cell>
          <cell r="C1632" t="str">
            <v>429A</v>
          </cell>
          <cell r="D1632" t="str">
            <v>SE5</v>
          </cell>
          <cell r="E1632" t="str">
            <v/>
          </cell>
          <cell r="F1632" t="str">
            <v>ZGFT</v>
          </cell>
          <cell r="G1632" t="str">
            <v>OCS  97402</v>
          </cell>
          <cell r="H1632">
            <v>0</v>
          </cell>
          <cell r="I1632">
            <v>1000</v>
          </cell>
          <cell r="J1632">
            <v>9926.67</v>
          </cell>
          <cell r="K1632">
            <v>9478.75</v>
          </cell>
          <cell r="L1632">
            <v>8599.17</v>
          </cell>
          <cell r="M1632">
            <v>0</v>
          </cell>
          <cell r="N1632">
            <v>25.8</v>
          </cell>
          <cell r="O1632">
            <v>3</v>
          </cell>
          <cell r="P1632" t="str">
            <v/>
          </cell>
          <cell r="Q1632" t="str">
            <v>97402</v>
          </cell>
          <cell r="R1632" t="str">
            <v/>
          </cell>
          <cell r="S1632" t="str">
            <v/>
          </cell>
          <cell r="T1632" t="str">
            <v/>
          </cell>
          <cell r="U1632" t="str">
            <v>7920</v>
          </cell>
          <cell r="V1632" t="str">
            <v>ZGFT</v>
          </cell>
          <cell r="W1632">
            <v>45748</v>
          </cell>
          <cell r="X1632">
            <v>0.11</v>
          </cell>
          <cell r="Y1632">
            <v>9.5450787000000012</v>
          </cell>
        </row>
        <row r="1633">
          <cell r="A1633" t="str">
            <v>97402-000030A003</v>
          </cell>
          <cell r="B1633" t="str">
            <v>FG,SZ3507SL-00_SAS,Signify ANZ Black</v>
          </cell>
          <cell r="C1633" t="str">
            <v>429B</v>
          </cell>
          <cell r="D1633" t="str">
            <v>SE5</v>
          </cell>
          <cell r="E1633" t="str">
            <v/>
          </cell>
          <cell r="F1633" t="str">
            <v>ZGFT</v>
          </cell>
          <cell r="G1633" t="str">
            <v>OCS  97402</v>
          </cell>
          <cell r="H1633">
            <v>0</v>
          </cell>
          <cell r="I1633">
            <v>1000</v>
          </cell>
          <cell r="J1633">
            <v>0</v>
          </cell>
          <cell r="K1633">
            <v>9186.68</v>
          </cell>
          <cell r="L1633">
            <v>8401.7099999999991</v>
          </cell>
          <cell r="M1633">
            <v>0</v>
          </cell>
          <cell r="N1633">
            <v>0</v>
          </cell>
          <cell r="O1633">
            <v>0</v>
          </cell>
          <cell r="P1633" t="str">
            <v/>
          </cell>
          <cell r="Q1633" t="str">
            <v>97402</v>
          </cell>
          <cell r="R1633" t="str">
            <v/>
          </cell>
          <cell r="S1633" t="str">
            <v/>
          </cell>
          <cell r="T1633" t="str">
            <v/>
          </cell>
          <cell r="U1633" t="str">
            <v>7920</v>
          </cell>
          <cell r="V1633" t="str">
            <v>ZGFT</v>
          </cell>
          <cell r="W1633">
            <v>45748</v>
          </cell>
          <cell r="X1633">
            <v>0.11</v>
          </cell>
          <cell r="Y1633">
            <v>9.3258980999999999</v>
          </cell>
        </row>
        <row r="1634">
          <cell r="A1634" t="str">
            <v>97402-000050A002</v>
          </cell>
          <cell r="B1634" t="str">
            <v>FG,DZ1307SL-V2_SAS,Signify EU w/ Battery</v>
          </cell>
          <cell r="C1634" t="str">
            <v>429A</v>
          </cell>
          <cell r="D1634" t="str">
            <v>SE5</v>
          </cell>
          <cell r="E1634" t="str">
            <v/>
          </cell>
          <cell r="F1634" t="str">
            <v>ZGFT</v>
          </cell>
          <cell r="G1634" t="str">
            <v>OCS  97402</v>
          </cell>
          <cell r="H1634">
            <v>0</v>
          </cell>
          <cell r="I1634">
            <v>1000</v>
          </cell>
          <cell r="J1634">
            <v>4440</v>
          </cell>
          <cell r="K1634">
            <v>4268.57</v>
          </cell>
          <cell r="L1634">
            <v>3937.55</v>
          </cell>
          <cell r="M1634">
            <v>0</v>
          </cell>
          <cell r="N1634">
            <v>3.94</v>
          </cell>
          <cell r="O1634">
            <v>1</v>
          </cell>
          <cell r="P1634" t="str">
            <v/>
          </cell>
          <cell r="Q1634" t="str">
            <v>97402</v>
          </cell>
          <cell r="R1634" t="str">
            <v/>
          </cell>
          <cell r="S1634" t="str">
            <v/>
          </cell>
          <cell r="T1634" t="str">
            <v/>
          </cell>
          <cell r="U1634" t="str">
            <v>7920</v>
          </cell>
          <cell r="V1634" t="str">
            <v>ZGFT</v>
          </cell>
          <cell r="W1634">
            <v>45748</v>
          </cell>
          <cell r="X1634">
            <v>0.11</v>
          </cell>
          <cell r="Y1634">
            <v>4.3706805000000006</v>
          </cell>
        </row>
        <row r="1635">
          <cell r="A1635" t="str">
            <v>97402-000050A002</v>
          </cell>
          <cell r="B1635" t="str">
            <v>FG,DZ1307SL-V2_SAS,Signify EU w/ Battery</v>
          </cell>
          <cell r="C1635" t="str">
            <v>429B</v>
          </cell>
          <cell r="D1635" t="str">
            <v>SE5</v>
          </cell>
          <cell r="E1635" t="str">
            <v/>
          </cell>
          <cell r="F1635" t="str">
            <v>ZGFT</v>
          </cell>
          <cell r="G1635" t="str">
            <v>OCS  97402</v>
          </cell>
          <cell r="H1635">
            <v>0</v>
          </cell>
          <cell r="I1635">
            <v>1000</v>
          </cell>
          <cell r="J1635">
            <v>0</v>
          </cell>
          <cell r="K1635">
            <v>4245.22</v>
          </cell>
          <cell r="L1635">
            <v>3914.18</v>
          </cell>
          <cell r="M1635">
            <v>0</v>
          </cell>
          <cell r="N1635">
            <v>0</v>
          </cell>
          <cell r="O1635">
            <v>0</v>
          </cell>
          <cell r="P1635" t="str">
            <v/>
          </cell>
          <cell r="Q1635" t="str">
            <v>97402</v>
          </cell>
          <cell r="R1635" t="str">
            <v/>
          </cell>
          <cell r="S1635" t="str">
            <v/>
          </cell>
          <cell r="T1635" t="str">
            <v/>
          </cell>
          <cell r="U1635" t="str">
            <v>7920</v>
          </cell>
          <cell r="V1635" t="str">
            <v>ZGFT</v>
          </cell>
          <cell r="W1635">
            <v>45748</v>
          </cell>
          <cell r="X1635">
            <v>0.11</v>
          </cell>
          <cell r="Y1635">
            <v>4.3447398000000002</v>
          </cell>
        </row>
        <row r="1636">
          <cell r="A1636" t="str">
            <v>97402-000050A004</v>
          </cell>
          <cell r="B1636" t="str">
            <v>FG,DZ1307SL-V2_SAS,Signify ANZ/JP Single</v>
          </cell>
          <cell r="C1636" t="str">
            <v>429A</v>
          </cell>
          <cell r="D1636" t="str">
            <v>SE5</v>
          </cell>
          <cell r="E1636" t="str">
            <v/>
          </cell>
          <cell r="F1636" t="str">
            <v>ZGFT</v>
          </cell>
          <cell r="G1636" t="str">
            <v>OCS  97402</v>
          </cell>
          <cell r="H1636">
            <v>0</v>
          </cell>
          <cell r="I1636">
            <v>1000</v>
          </cell>
          <cell r="J1636">
            <v>4967.1400000000003</v>
          </cell>
          <cell r="K1636">
            <v>5525.53</v>
          </cell>
          <cell r="L1636">
            <v>5194.63</v>
          </cell>
          <cell r="M1636">
            <v>0</v>
          </cell>
          <cell r="N1636">
            <v>72.72</v>
          </cell>
          <cell r="O1636">
            <v>14</v>
          </cell>
          <cell r="P1636" t="str">
            <v/>
          </cell>
          <cell r="Q1636" t="str">
            <v>97402</v>
          </cell>
          <cell r="R1636" t="str">
            <v/>
          </cell>
          <cell r="S1636" t="str">
            <v/>
          </cell>
          <cell r="T1636" t="str">
            <v/>
          </cell>
          <cell r="U1636" t="str">
            <v>7920</v>
          </cell>
          <cell r="V1636" t="str">
            <v>ZGFT</v>
          </cell>
          <cell r="W1636">
            <v>45748</v>
          </cell>
          <cell r="X1636">
            <v>0.11</v>
          </cell>
          <cell r="Y1636">
            <v>5.766039300000001</v>
          </cell>
        </row>
        <row r="1637">
          <cell r="A1637" t="str">
            <v>97402-000050A004</v>
          </cell>
          <cell r="B1637" t="str">
            <v>FG,DZ1307SL-V2_SAS,Signify ANZ/JP Single</v>
          </cell>
          <cell r="C1637" t="str">
            <v>429B</v>
          </cell>
          <cell r="D1637" t="str">
            <v>SE5</v>
          </cell>
          <cell r="E1637" t="str">
            <v/>
          </cell>
          <cell r="F1637" t="str">
            <v>ZGFT</v>
          </cell>
          <cell r="G1637" t="str">
            <v>OCS  97402</v>
          </cell>
          <cell r="H1637">
            <v>0</v>
          </cell>
          <cell r="I1637">
            <v>1000</v>
          </cell>
          <cell r="J1637">
            <v>0</v>
          </cell>
          <cell r="K1637">
            <v>5502.18</v>
          </cell>
          <cell r="L1637">
            <v>5171.1400000000003</v>
          </cell>
          <cell r="M1637">
            <v>0</v>
          </cell>
          <cell r="N1637">
            <v>0</v>
          </cell>
          <cell r="O1637">
            <v>0</v>
          </cell>
          <cell r="P1637" t="str">
            <v/>
          </cell>
          <cell r="Q1637" t="str">
            <v>97402</v>
          </cell>
          <cell r="R1637" t="str">
            <v/>
          </cell>
          <cell r="S1637" t="str">
            <v/>
          </cell>
          <cell r="T1637" t="str">
            <v/>
          </cell>
          <cell r="U1637" t="str">
            <v>7920</v>
          </cell>
          <cell r="V1637" t="str">
            <v>ZGFT</v>
          </cell>
          <cell r="W1637">
            <v>45748</v>
          </cell>
          <cell r="X1637">
            <v>0.11</v>
          </cell>
          <cell r="Y1637">
            <v>5.7399654000000009</v>
          </cell>
        </row>
        <row r="1638">
          <cell r="A1638" t="str">
            <v>97402-000060A000</v>
          </cell>
          <cell r="B1638" t="str">
            <v>FG,ES6501_SAS,w/ day light Philips EU</v>
          </cell>
          <cell r="C1638" t="str">
            <v>429A</v>
          </cell>
          <cell r="D1638" t="str">
            <v>SE5</v>
          </cell>
          <cell r="E1638" t="str">
            <v/>
          </cell>
          <cell r="F1638" t="str">
            <v>ZGFT</v>
          </cell>
          <cell r="G1638" t="str">
            <v>OCS  97402</v>
          </cell>
          <cell r="H1638">
            <v>0</v>
          </cell>
          <cell r="I1638">
            <v>1000</v>
          </cell>
          <cell r="J1638">
            <v>7487.33</v>
          </cell>
          <cell r="K1638">
            <v>13071.43</v>
          </cell>
          <cell r="L1638">
            <v>11102.4</v>
          </cell>
          <cell r="M1638">
            <v>0</v>
          </cell>
          <cell r="N1638">
            <v>832.68</v>
          </cell>
          <cell r="O1638">
            <v>75</v>
          </cell>
          <cell r="P1638" t="str">
            <v/>
          </cell>
          <cell r="Q1638" t="str">
            <v>97402</v>
          </cell>
          <cell r="R1638" t="str">
            <v/>
          </cell>
          <cell r="S1638" t="str">
            <v/>
          </cell>
          <cell r="T1638" t="str">
            <v/>
          </cell>
          <cell r="U1638" t="str">
            <v>7920</v>
          </cell>
          <cell r="V1638" t="str">
            <v>ZGFT</v>
          </cell>
          <cell r="W1638">
            <v>45748</v>
          </cell>
          <cell r="X1638">
            <v>0.11</v>
          </cell>
          <cell r="Y1638">
            <v>12.323664000000001</v>
          </cell>
        </row>
        <row r="1639">
          <cell r="A1639" t="str">
            <v>97402-000060A000</v>
          </cell>
          <cell r="B1639" t="str">
            <v>FG,ES6501_SAS,w/ day light Philips EU</v>
          </cell>
          <cell r="C1639" t="str">
            <v>429B</v>
          </cell>
          <cell r="D1639" t="str">
            <v>SE5</v>
          </cell>
          <cell r="E1639" t="str">
            <v/>
          </cell>
          <cell r="F1639" t="str">
            <v>ZGFT</v>
          </cell>
          <cell r="G1639" t="str">
            <v>OCS  97402</v>
          </cell>
          <cell r="H1639">
            <v>0</v>
          </cell>
          <cell r="I1639">
            <v>1000</v>
          </cell>
          <cell r="J1639">
            <v>0</v>
          </cell>
          <cell r="K1639">
            <v>13888.01</v>
          </cell>
          <cell r="L1639">
            <v>11693.19</v>
          </cell>
          <cell r="M1639">
            <v>0</v>
          </cell>
          <cell r="N1639">
            <v>0</v>
          </cell>
          <cell r="O1639">
            <v>0</v>
          </cell>
          <cell r="P1639" t="str">
            <v/>
          </cell>
          <cell r="Q1639" t="str">
            <v>97402</v>
          </cell>
          <cell r="R1639" t="str">
            <v/>
          </cell>
          <cell r="S1639" t="str">
            <v/>
          </cell>
          <cell r="T1639" t="str">
            <v/>
          </cell>
          <cell r="U1639" t="str">
            <v>7920</v>
          </cell>
          <cell r="V1639" t="str">
            <v>ZGFT</v>
          </cell>
          <cell r="W1639">
            <v>45748</v>
          </cell>
          <cell r="X1639">
            <v>0.11</v>
          </cell>
          <cell r="Y1639">
            <v>12.979440900000002</v>
          </cell>
        </row>
        <row r="1640">
          <cell r="A1640" t="str">
            <v>97402-000060A001</v>
          </cell>
          <cell r="B1640" t="str">
            <v>FG,ES6501_SAS,w/o day light Philips EU</v>
          </cell>
          <cell r="C1640" t="str">
            <v>429A</v>
          </cell>
          <cell r="D1640" t="str">
            <v>SE5</v>
          </cell>
          <cell r="E1640" t="str">
            <v/>
          </cell>
          <cell r="F1640" t="str">
            <v>ZGFT</v>
          </cell>
          <cell r="G1640" t="str">
            <v>OCS  97402</v>
          </cell>
          <cell r="H1640">
            <v>0</v>
          </cell>
          <cell r="I1640">
            <v>1000</v>
          </cell>
          <cell r="J1640">
            <v>5648.41</v>
          </cell>
          <cell r="K1640">
            <v>13520.03</v>
          </cell>
          <cell r="L1640">
            <v>10943.18</v>
          </cell>
          <cell r="M1640">
            <v>0</v>
          </cell>
          <cell r="N1640">
            <v>963</v>
          </cell>
          <cell r="O1640">
            <v>88</v>
          </cell>
          <cell r="P1640" t="str">
            <v/>
          </cell>
          <cell r="Q1640" t="str">
            <v>97402</v>
          </cell>
          <cell r="R1640" t="str">
            <v/>
          </cell>
          <cell r="S1640" t="str">
            <v/>
          </cell>
          <cell r="T1640" t="str">
            <v/>
          </cell>
          <cell r="U1640" t="str">
            <v>7920</v>
          </cell>
          <cell r="V1640" t="str">
            <v>ZGFT</v>
          </cell>
          <cell r="W1640">
            <v>45748</v>
          </cell>
          <cell r="X1640">
            <v>0.11</v>
          </cell>
          <cell r="Y1640">
            <v>12.146929800000001</v>
          </cell>
        </row>
        <row r="1641">
          <cell r="A1641" t="str">
            <v>97402-000060A001</v>
          </cell>
          <cell r="B1641" t="str">
            <v>FG,ES6501_SAS,w/o day light Philips EU</v>
          </cell>
          <cell r="C1641" t="str">
            <v>429B</v>
          </cell>
          <cell r="D1641" t="str">
            <v>SE5</v>
          </cell>
          <cell r="E1641" t="str">
            <v/>
          </cell>
          <cell r="F1641" t="str">
            <v>ZGFT</v>
          </cell>
          <cell r="G1641" t="str">
            <v>OCS  97402</v>
          </cell>
          <cell r="H1641">
            <v>0</v>
          </cell>
          <cell r="I1641">
            <v>1000</v>
          </cell>
          <cell r="J1641">
            <v>0</v>
          </cell>
          <cell r="K1641">
            <v>13729.64</v>
          </cell>
          <cell r="L1641">
            <v>11534.82</v>
          </cell>
          <cell r="M1641">
            <v>0</v>
          </cell>
          <cell r="N1641">
            <v>0</v>
          </cell>
          <cell r="O1641">
            <v>0</v>
          </cell>
          <cell r="P1641" t="str">
            <v/>
          </cell>
          <cell r="Q1641" t="str">
            <v>97402</v>
          </cell>
          <cell r="R1641" t="str">
            <v/>
          </cell>
          <cell r="S1641" t="str">
            <v/>
          </cell>
          <cell r="T1641" t="str">
            <v/>
          </cell>
          <cell r="U1641" t="str">
            <v>7920</v>
          </cell>
          <cell r="V1641" t="str">
            <v>ZGFT</v>
          </cell>
          <cell r="W1641">
            <v>45748</v>
          </cell>
          <cell r="X1641">
            <v>0.11</v>
          </cell>
          <cell r="Y1641">
            <v>12.803650200000002</v>
          </cell>
        </row>
        <row r="1642">
          <cell r="A1642" t="str">
            <v>97402-000060A002</v>
          </cell>
          <cell r="B1642" t="str">
            <v>FG,ES6501_SAS,w/ day light Philips US</v>
          </cell>
          <cell r="C1642" t="str">
            <v>429A</v>
          </cell>
          <cell r="D1642" t="str">
            <v>SE5</v>
          </cell>
          <cell r="E1642" t="str">
            <v/>
          </cell>
          <cell r="F1642" t="str">
            <v>ZGFT</v>
          </cell>
          <cell r="G1642" t="str">
            <v>OCS  97402</v>
          </cell>
          <cell r="H1642">
            <v>0</v>
          </cell>
          <cell r="I1642">
            <v>1000</v>
          </cell>
          <cell r="J1642">
            <v>11597.5</v>
          </cell>
          <cell r="K1642">
            <v>13890.79</v>
          </cell>
          <cell r="L1642">
            <v>11103.46</v>
          </cell>
          <cell r="M1642">
            <v>0</v>
          </cell>
          <cell r="N1642">
            <v>44.41</v>
          </cell>
          <cell r="O1642">
            <v>4</v>
          </cell>
          <cell r="P1642" t="str">
            <v/>
          </cell>
          <cell r="Q1642" t="str">
            <v>97402</v>
          </cell>
          <cell r="R1642" t="str">
            <v/>
          </cell>
          <cell r="S1642" t="str">
            <v/>
          </cell>
          <cell r="T1642" t="str">
            <v/>
          </cell>
          <cell r="U1642" t="str">
            <v>7920</v>
          </cell>
          <cell r="V1642" t="str">
            <v>ZGFT</v>
          </cell>
          <cell r="W1642">
            <v>45748</v>
          </cell>
          <cell r="X1642">
            <v>0.11</v>
          </cell>
          <cell r="Y1642">
            <v>12.3248406</v>
          </cell>
        </row>
        <row r="1643">
          <cell r="A1643" t="str">
            <v>97402-000060A002</v>
          </cell>
          <cell r="B1643" t="str">
            <v>FG,ES6501_SAS,w/ day light Philips US</v>
          </cell>
          <cell r="C1643" t="str">
            <v>429B</v>
          </cell>
          <cell r="D1643" t="str">
            <v>SE5</v>
          </cell>
          <cell r="E1643" t="str">
            <v/>
          </cell>
          <cell r="F1643" t="str">
            <v>ZGFT</v>
          </cell>
          <cell r="G1643" t="str">
            <v>OCS  97402</v>
          </cell>
          <cell r="H1643">
            <v>0</v>
          </cell>
          <cell r="I1643">
            <v>1000</v>
          </cell>
          <cell r="J1643">
            <v>0</v>
          </cell>
          <cell r="K1643">
            <v>13889.07</v>
          </cell>
          <cell r="L1643">
            <v>11694.25</v>
          </cell>
          <cell r="M1643">
            <v>0</v>
          </cell>
          <cell r="N1643">
            <v>0</v>
          </cell>
          <cell r="O1643">
            <v>0</v>
          </cell>
          <cell r="P1643" t="str">
            <v/>
          </cell>
          <cell r="Q1643" t="str">
            <v>97402</v>
          </cell>
          <cell r="R1643" t="str">
            <v/>
          </cell>
          <cell r="S1643" t="str">
            <v/>
          </cell>
          <cell r="T1643" t="str">
            <v/>
          </cell>
          <cell r="U1643" t="str">
            <v>7920</v>
          </cell>
          <cell r="V1643" t="str">
            <v>ZGFT</v>
          </cell>
          <cell r="W1643">
            <v>45748</v>
          </cell>
          <cell r="X1643">
            <v>0.11</v>
          </cell>
          <cell r="Y1643">
            <v>12.980617500000001</v>
          </cell>
        </row>
        <row r="1644">
          <cell r="A1644" t="str">
            <v>97402-000060A003</v>
          </cell>
          <cell r="B1644" t="str">
            <v>FG,ES6501_SAS,w/o day light Philips US</v>
          </cell>
          <cell r="C1644" t="str">
            <v>429A</v>
          </cell>
          <cell r="D1644" t="str">
            <v>SE5</v>
          </cell>
          <cell r="E1644" t="str">
            <v/>
          </cell>
          <cell r="F1644" t="str">
            <v>ZGFT</v>
          </cell>
          <cell r="G1644" t="str">
            <v>OCS  97402</v>
          </cell>
          <cell r="H1644">
            <v>0</v>
          </cell>
          <cell r="I1644">
            <v>1000</v>
          </cell>
          <cell r="J1644">
            <v>11730</v>
          </cell>
          <cell r="K1644">
            <v>13347.8</v>
          </cell>
          <cell r="L1644">
            <v>10944.24</v>
          </cell>
          <cell r="M1644">
            <v>0</v>
          </cell>
          <cell r="N1644">
            <v>142.28</v>
          </cell>
          <cell r="O1644">
            <v>13</v>
          </cell>
          <cell r="P1644" t="str">
            <v/>
          </cell>
          <cell r="Q1644" t="str">
            <v>97402</v>
          </cell>
          <cell r="R1644" t="str">
            <v/>
          </cell>
          <cell r="S1644" t="str">
            <v/>
          </cell>
          <cell r="T1644" t="str">
            <v/>
          </cell>
          <cell r="U1644" t="str">
            <v>7920</v>
          </cell>
          <cell r="V1644" t="str">
            <v>ZGFT</v>
          </cell>
          <cell r="W1644">
            <v>45748</v>
          </cell>
          <cell r="X1644">
            <v>0.11</v>
          </cell>
          <cell r="Y1644">
            <v>12.148106400000001</v>
          </cell>
        </row>
        <row r="1645">
          <cell r="A1645" t="str">
            <v>97402-000060A003</v>
          </cell>
          <cell r="B1645" t="str">
            <v>FG,ES6501_SAS,w/o day light Philips US</v>
          </cell>
          <cell r="C1645" t="str">
            <v>429B</v>
          </cell>
          <cell r="D1645" t="str">
            <v>SE5</v>
          </cell>
          <cell r="E1645" t="str">
            <v/>
          </cell>
          <cell r="F1645" t="str">
            <v>ZGFT</v>
          </cell>
          <cell r="G1645" t="str">
            <v>OCS  97402</v>
          </cell>
          <cell r="H1645">
            <v>0</v>
          </cell>
          <cell r="I1645">
            <v>1000</v>
          </cell>
          <cell r="J1645">
            <v>0</v>
          </cell>
          <cell r="K1645">
            <v>13730.7</v>
          </cell>
          <cell r="L1645">
            <v>11535.88</v>
          </cell>
          <cell r="M1645">
            <v>0</v>
          </cell>
          <cell r="N1645">
            <v>0</v>
          </cell>
          <cell r="O1645">
            <v>0</v>
          </cell>
          <cell r="P1645" t="str">
            <v/>
          </cell>
          <cell r="Q1645" t="str">
            <v>97402</v>
          </cell>
          <cell r="R1645" t="str">
            <v/>
          </cell>
          <cell r="S1645" t="str">
            <v/>
          </cell>
          <cell r="T1645" t="str">
            <v/>
          </cell>
          <cell r="U1645" t="str">
            <v>7920</v>
          </cell>
          <cell r="V1645" t="str">
            <v>ZGFT</v>
          </cell>
          <cell r="W1645">
            <v>45748</v>
          </cell>
          <cell r="X1645">
            <v>0.11</v>
          </cell>
          <cell r="Y1645">
            <v>12.804826799999999</v>
          </cell>
        </row>
        <row r="1646">
          <cell r="A1646" t="str">
            <v>97402-000070A000</v>
          </cell>
          <cell r="B1646" t="str">
            <v>FG,ES6501_SAS,w/ day light Philips EU</v>
          </cell>
          <cell r="C1646" t="str">
            <v>429A</v>
          </cell>
          <cell r="D1646" t="str">
            <v>SE5</v>
          </cell>
          <cell r="E1646" t="str">
            <v/>
          </cell>
          <cell r="F1646" t="str">
            <v>ZGFT</v>
          </cell>
          <cell r="G1646" t="str">
            <v>OCS  97402</v>
          </cell>
          <cell r="H1646">
            <v>0</v>
          </cell>
          <cell r="I1646">
            <v>1000</v>
          </cell>
          <cell r="J1646">
            <v>10644.18</v>
          </cell>
          <cell r="K1646">
            <v>13963.33</v>
          </cell>
          <cell r="L1646">
            <v>11176</v>
          </cell>
          <cell r="M1646">
            <v>0</v>
          </cell>
          <cell r="N1646">
            <v>22799.040000000001</v>
          </cell>
          <cell r="O1646">
            <v>2040</v>
          </cell>
          <cell r="P1646" t="str">
            <v/>
          </cell>
          <cell r="Q1646" t="str">
            <v>97402</v>
          </cell>
          <cell r="R1646" t="str">
            <v/>
          </cell>
          <cell r="S1646" t="str">
            <v/>
          </cell>
          <cell r="T1646" t="str">
            <v/>
          </cell>
          <cell r="U1646" t="str">
            <v>7920</v>
          </cell>
          <cell r="V1646" t="str">
            <v>ZGFT</v>
          </cell>
          <cell r="W1646">
            <v>45748</v>
          </cell>
          <cell r="X1646">
            <v>0.11</v>
          </cell>
          <cell r="Y1646">
            <v>12.405360000000002</v>
          </cell>
        </row>
        <row r="1647">
          <cell r="A1647" t="str">
            <v>97402-000080A000</v>
          </cell>
          <cell r="B1647" t="str">
            <v>FG,ES6501_SAS,w/ day light Philips US</v>
          </cell>
          <cell r="C1647" t="str">
            <v>429A</v>
          </cell>
          <cell r="D1647" t="str">
            <v>SE5</v>
          </cell>
          <cell r="E1647" t="str">
            <v/>
          </cell>
          <cell r="F1647" t="str">
            <v>ZGFT</v>
          </cell>
          <cell r="G1647" t="str">
            <v>OCS  97402</v>
          </cell>
          <cell r="H1647">
            <v>0</v>
          </cell>
          <cell r="I1647">
            <v>1000</v>
          </cell>
          <cell r="J1647">
            <v>0</v>
          </cell>
          <cell r="K1647">
            <v>13963.33</v>
          </cell>
          <cell r="L1647">
            <v>11768.51</v>
          </cell>
          <cell r="M1647">
            <v>0</v>
          </cell>
          <cell r="N1647">
            <v>0</v>
          </cell>
          <cell r="O1647">
            <v>0</v>
          </cell>
          <cell r="P1647" t="str">
            <v/>
          </cell>
          <cell r="Q1647" t="str">
            <v>97402</v>
          </cell>
          <cell r="R1647" t="str">
            <v/>
          </cell>
          <cell r="S1647" t="str">
            <v/>
          </cell>
          <cell r="T1647" t="str">
            <v/>
          </cell>
          <cell r="U1647" t="str">
            <v>7920</v>
          </cell>
          <cell r="V1647" t="str">
            <v>ZGFT</v>
          </cell>
          <cell r="W1647">
            <v>45748</v>
          </cell>
          <cell r="X1647">
            <v>0.11</v>
          </cell>
          <cell r="Y1647">
            <v>13.063046100000003</v>
          </cell>
        </row>
        <row r="1648">
          <cell r="A1648" t="str">
            <v>97402-000090A000</v>
          </cell>
          <cell r="B1648" t="str">
            <v>FG,ES5004_SAS,Simon ES5004 Siren_PVT</v>
          </cell>
          <cell r="C1648" t="str">
            <v>429A</v>
          </cell>
          <cell r="D1648" t="str">
            <v>SE5</v>
          </cell>
          <cell r="E1648" t="str">
            <v/>
          </cell>
          <cell r="F1648" t="str">
            <v>ZGFT</v>
          </cell>
          <cell r="G1648" t="str">
            <v>OCS  97402</v>
          </cell>
          <cell r="H1648">
            <v>0</v>
          </cell>
          <cell r="I1648">
            <v>1000</v>
          </cell>
          <cell r="J1648">
            <v>0</v>
          </cell>
          <cell r="K1648">
            <v>74659.55</v>
          </cell>
          <cell r="L1648">
            <v>77897.460000000006</v>
          </cell>
          <cell r="M1648">
            <v>0</v>
          </cell>
          <cell r="N1648">
            <v>0</v>
          </cell>
          <cell r="O1648">
            <v>0</v>
          </cell>
          <cell r="P1648" t="str">
            <v/>
          </cell>
          <cell r="Q1648" t="str">
            <v>97402</v>
          </cell>
          <cell r="R1648" t="str">
            <v/>
          </cell>
          <cell r="S1648" t="str">
            <v/>
          </cell>
          <cell r="T1648" t="str">
            <v/>
          </cell>
          <cell r="U1648" t="str">
            <v>7920</v>
          </cell>
          <cell r="V1648" t="str">
            <v>ZGFT</v>
          </cell>
          <cell r="W1648">
            <v>45748</v>
          </cell>
          <cell r="X1648">
            <v>0.11</v>
          </cell>
          <cell r="Y1648">
            <v>86.466180600000015</v>
          </cell>
        </row>
        <row r="1649">
          <cell r="A1649" t="str">
            <v>97402-000090A000</v>
          </cell>
          <cell r="B1649" t="str">
            <v>FG,ES5004_SAS,Simon ES5004 Siren_PVT</v>
          </cell>
          <cell r="C1649" t="str">
            <v>429B</v>
          </cell>
          <cell r="D1649" t="str">
            <v>SE5</v>
          </cell>
          <cell r="E1649" t="str">
            <v/>
          </cell>
          <cell r="F1649" t="str">
            <v>ZGFT</v>
          </cell>
          <cell r="G1649" t="str">
            <v>OCS  97402</v>
          </cell>
          <cell r="H1649">
            <v>0</v>
          </cell>
          <cell r="I1649">
            <v>1000</v>
          </cell>
          <cell r="J1649">
            <v>78495</v>
          </cell>
          <cell r="K1649">
            <v>75776.320000000007</v>
          </cell>
          <cell r="L1649">
            <v>73863.27</v>
          </cell>
          <cell r="M1649">
            <v>0</v>
          </cell>
          <cell r="N1649">
            <v>1920.45</v>
          </cell>
          <cell r="O1649">
            <v>26</v>
          </cell>
          <cell r="P1649" t="str">
            <v/>
          </cell>
          <cell r="Q1649" t="str">
            <v>97402</v>
          </cell>
          <cell r="R1649" t="str">
            <v/>
          </cell>
          <cell r="S1649" t="str">
            <v/>
          </cell>
          <cell r="T1649" t="str">
            <v/>
          </cell>
          <cell r="U1649" t="str">
            <v>7920</v>
          </cell>
          <cell r="V1649" t="str">
            <v>ZGFT</v>
          </cell>
          <cell r="W1649">
            <v>45748</v>
          </cell>
          <cell r="X1649">
            <v>0.11</v>
          </cell>
          <cell r="Y1649">
            <v>81.988229700000005</v>
          </cell>
        </row>
        <row r="1650">
          <cell r="A1650" t="str">
            <v>97402-000100A000</v>
          </cell>
          <cell r="B1650" t="str">
            <v>FG,ES5004_SAS,Simon ES5004 Siren_MP</v>
          </cell>
          <cell r="C1650" t="str">
            <v>429A</v>
          </cell>
          <cell r="D1650" t="str">
            <v>SE5</v>
          </cell>
          <cell r="E1650" t="str">
            <v/>
          </cell>
          <cell r="F1650" t="str">
            <v>ZGFT</v>
          </cell>
          <cell r="G1650" t="str">
            <v>OCS  97402</v>
          </cell>
          <cell r="H1650">
            <v>0</v>
          </cell>
          <cell r="I1650">
            <v>1000</v>
          </cell>
          <cell r="J1650">
            <v>0</v>
          </cell>
          <cell r="K1650">
            <v>74289.89</v>
          </cell>
          <cell r="L1650">
            <v>72334.259999999995</v>
          </cell>
          <cell r="M1650">
            <v>0</v>
          </cell>
          <cell r="N1650">
            <v>0</v>
          </cell>
          <cell r="O1650">
            <v>0</v>
          </cell>
          <cell r="P1650" t="str">
            <v/>
          </cell>
          <cell r="Q1650" t="str">
            <v>97402</v>
          </cell>
          <cell r="R1650" t="str">
            <v/>
          </cell>
          <cell r="S1650" t="str">
            <v/>
          </cell>
          <cell r="T1650" t="str">
            <v/>
          </cell>
          <cell r="U1650" t="str">
            <v>7920</v>
          </cell>
          <cell r="V1650" t="str">
            <v>ZGFT</v>
          </cell>
          <cell r="W1650">
            <v>45748</v>
          </cell>
          <cell r="X1650">
            <v>0.11</v>
          </cell>
          <cell r="Y1650">
            <v>80.291028600000004</v>
          </cell>
        </row>
        <row r="1651">
          <cell r="A1651" t="str">
            <v>97402-000100A000</v>
          </cell>
          <cell r="B1651" t="str">
            <v>FG,ES5004_SAS,Simon ES5004 Siren_MP</v>
          </cell>
          <cell r="C1651" t="str">
            <v>429B</v>
          </cell>
          <cell r="D1651" t="str">
            <v>SE5</v>
          </cell>
          <cell r="E1651" t="str">
            <v/>
          </cell>
          <cell r="F1651" t="str">
            <v>ZGFT</v>
          </cell>
          <cell r="G1651" t="str">
            <v>OCS  97402</v>
          </cell>
          <cell r="H1651">
            <v>0</v>
          </cell>
          <cell r="I1651">
            <v>1000</v>
          </cell>
          <cell r="J1651">
            <v>0</v>
          </cell>
          <cell r="K1651">
            <v>75407.91</v>
          </cell>
          <cell r="L1651">
            <v>73494.259999999995</v>
          </cell>
          <cell r="M1651">
            <v>0</v>
          </cell>
          <cell r="N1651">
            <v>0</v>
          </cell>
          <cell r="O1651">
            <v>0</v>
          </cell>
          <cell r="P1651" t="str">
            <v/>
          </cell>
          <cell r="Q1651" t="str">
            <v>97402</v>
          </cell>
          <cell r="R1651" t="str">
            <v/>
          </cell>
          <cell r="S1651" t="str">
            <v/>
          </cell>
          <cell r="T1651" t="str">
            <v/>
          </cell>
          <cell r="U1651" t="str">
            <v>7920</v>
          </cell>
          <cell r="V1651" t="str">
            <v>ZGFT</v>
          </cell>
          <cell r="W1651">
            <v>45748</v>
          </cell>
          <cell r="X1651">
            <v>0.11</v>
          </cell>
          <cell r="Y1651">
            <v>81.578628600000002</v>
          </cell>
        </row>
        <row r="1652">
          <cell r="A1652" t="str">
            <v>97402-000110A000</v>
          </cell>
          <cell r="B1652" t="str">
            <v>FG,ES5004_SAS,Simon ES5004 Siren_PVT(2</v>
          </cell>
          <cell r="C1652" t="str">
            <v>429A</v>
          </cell>
          <cell r="D1652" t="str">
            <v>SE5</v>
          </cell>
          <cell r="E1652" t="str">
            <v/>
          </cell>
          <cell r="F1652" t="str">
            <v>ZGFT</v>
          </cell>
          <cell r="G1652" t="str">
            <v>OCS  97402</v>
          </cell>
          <cell r="H1652">
            <v>0</v>
          </cell>
          <cell r="I1652">
            <v>1000</v>
          </cell>
          <cell r="J1652">
            <v>0</v>
          </cell>
          <cell r="K1652">
            <v>74659.55</v>
          </cell>
          <cell r="L1652">
            <v>77897.460000000006</v>
          </cell>
          <cell r="M1652">
            <v>0</v>
          </cell>
          <cell r="N1652">
            <v>0</v>
          </cell>
          <cell r="O1652">
            <v>0</v>
          </cell>
          <cell r="P1652" t="str">
            <v/>
          </cell>
          <cell r="Q1652" t="str">
            <v>97402</v>
          </cell>
          <cell r="R1652" t="str">
            <v/>
          </cell>
          <cell r="S1652" t="str">
            <v/>
          </cell>
          <cell r="T1652" t="str">
            <v/>
          </cell>
          <cell r="U1652" t="str">
            <v>7920</v>
          </cell>
          <cell r="V1652" t="str">
            <v>ZGFT</v>
          </cell>
          <cell r="W1652">
            <v>45748</v>
          </cell>
          <cell r="X1652">
            <v>0.11</v>
          </cell>
          <cell r="Y1652">
            <v>86.466180600000015</v>
          </cell>
        </row>
        <row r="1653">
          <cell r="A1653" t="str">
            <v>97402-000110A000</v>
          </cell>
          <cell r="B1653" t="str">
            <v>FG,ES5004_SAS,Simon ES5004 Siren_PVT(2</v>
          </cell>
          <cell r="C1653" t="str">
            <v>429B</v>
          </cell>
          <cell r="D1653" t="str">
            <v>SE5</v>
          </cell>
          <cell r="E1653" t="str">
            <v/>
          </cell>
          <cell r="F1653" t="str">
            <v>ZGFT</v>
          </cell>
          <cell r="G1653" t="str">
            <v>OCS  97402</v>
          </cell>
          <cell r="H1653">
            <v>0</v>
          </cell>
          <cell r="I1653">
            <v>1000</v>
          </cell>
          <cell r="J1653">
            <v>77791.67</v>
          </cell>
          <cell r="K1653">
            <v>75776.320000000007</v>
          </cell>
          <cell r="L1653">
            <v>73863.27</v>
          </cell>
          <cell r="M1653">
            <v>0</v>
          </cell>
          <cell r="N1653">
            <v>0</v>
          </cell>
          <cell r="O1653">
            <v>0</v>
          </cell>
          <cell r="P1653" t="str">
            <v/>
          </cell>
          <cell r="Q1653" t="str">
            <v>97402</v>
          </cell>
          <cell r="R1653" t="str">
            <v/>
          </cell>
          <cell r="S1653" t="str">
            <v/>
          </cell>
          <cell r="T1653" t="str">
            <v/>
          </cell>
          <cell r="U1653" t="str">
            <v>7920</v>
          </cell>
          <cell r="V1653" t="str">
            <v>ZGFT</v>
          </cell>
          <cell r="W1653">
            <v>45748</v>
          </cell>
          <cell r="X1653">
            <v>0.11</v>
          </cell>
          <cell r="Y1653">
            <v>81.988229700000005</v>
          </cell>
        </row>
        <row r="1654">
          <cell r="A1654" t="str">
            <v>97404-000010A000</v>
          </cell>
          <cell r="B1654" t="str">
            <v>FG,EO5001_SAS,Final Assy,Verkada,RoHS</v>
          </cell>
          <cell r="C1654" t="str">
            <v>429A</v>
          </cell>
          <cell r="D1654" t="str">
            <v>SE5</v>
          </cell>
          <cell r="E1654" t="str">
            <v/>
          </cell>
          <cell r="F1654" t="str">
            <v>ZGFT</v>
          </cell>
          <cell r="G1654" t="str">
            <v>OCS  97404</v>
          </cell>
          <cell r="H1654">
            <v>0</v>
          </cell>
          <cell r="I1654">
            <v>1000</v>
          </cell>
          <cell r="J1654">
            <v>179940</v>
          </cell>
          <cell r="K1654">
            <v>101121.3</v>
          </cell>
          <cell r="L1654">
            <v>97445.22</v>
          </cell>
          <cell r="M1654">
            <v>0</v>
          </cell>
          <cell r="N1654">
            <v>97.45</v>
          </cell>
          <cell r="O1654">
            <v>1</v>
          </cell>
          <cell r="P1654" t="str">
            <v/>
          </cell>
          <cell r="Q1654" t="str">
            <v>97404</v>
          </cell>
          <cell r="R1654" t="str">
            <v/>
          </cell>
          <cell r="S1654" t="str">
            <v/>
          </cell>
          <cell r="T1654" t="str">
            <v/>
          </cell>
          <cell r="U1654" t="str">
            <v>7920</v>
          </cell>
          <cell r="V1654" t="str">
            <v>ZGFT</v>
          </cell>
          <cell r="W1654">
            <v>45748</v>
          </cell>
          <cell r="X1654">
            <v>0.11</v>
          </cell>
          <cell r="Y1654">
            <v>108.16419420000001</v>
          </cell>
        </row>
        <row r="1655">
          <cell r="A1655" t="str">
            <v>97404-000010A000</v>
          </cell>
          <cell r="B1655" t="str">
            <v>FG,EO5001_SAS,Final Assy,Verkada,RoHS</v>
          </cell>
          <cell r="C1655" t="str">
            <v>429B</v>
          </cell>
          <cell r="D1655" t="str">
            <v>SE5</v>
          </cell>
          <cell r="E1655" t="str">
            <v/>
          </cell>
          <cell r="F1655" t="str">
            <v>ZGFT</v>
          </cell>
          <cell r="G1655" t="str">
            <v>OCS  97404</v>
          </cell>
          <cell r="H1655">
            <v>0</v>
          </cell>
          <cell r="I1655">
            <v>1000</v>
          </cell>
          <cell r="J1655">
            <v>103965</v>
          </cell>
          <cell r="K1655">
            <v>100983.12</v>
          </cell>
          <cell r="L1655">
            <v>97330.7</v>
          </cell>
          <cell r="M1655">
            <v>0</v>
          </cell>
          <cell r="N1655">
            <v>0</v>
          </cell>
          <cell r="O1655">
            <v>0</v>
          </cell>
          <cell r="P1655" t="str">
            <v/>
          </cell>
          <cell r="Q1655" t="str">
            <v>97404</v>
          </cell>
          <cell r="R1655" t="str">
            <v/>
          </cell>
          <cell r="S1655" t="str">
            <v/>
          </cell>
          <cell r="T1655" t="str">
            <v/>
          </cell>
          <cell r="U1655" t="str">
            <v>7920</v>
          </cell>
          <cell r="V1655" t="str">
            <v>ZGFT</v>
          </cell>
          <cell r="W1655">
            <v>45748</v>
          </cell>
          <cell r="X1655">
            <v>0.11</v>
          </cell>
          <cell r="Y1655">
            <v>108.037077</v>
          </cell>
        </row>
        <row r="1656">
          <cell r="A1656" t="str">
            <v>97404-000020A000</v>
          </cell>
          <cell r="B1656" t="str">
            <v>FG,EO5002_SAS,Dumbledore,RoHS2,(HF)</v>
          </cell>
          <cell r="C1656" t="str">
            <v>429A</v>
          </cell>
          <cell r="D1656" t="str">
            <v>SE5</v>
          </cell>
          <cell r="E1656" t="str">
            <v/>
          </cell>
          <cell r="F1656" t="str">
            <v>ZGFT</v>
          </cell>
          <cell r="G1656" t="str">
            <v>OCS  97404</v>
          </cell>
          <cell r="H1656">
            <v>0</v>
          </cell>
          <cell r="I1656">
            <v>1000</v>
          </cell>
          <cell r="J1656">
            <v>43395.71</v>
          </cell>
          <cell r="K1656">
            <v>34955.82</v>
          </cell>
          <cell r="L1656">
            <v>34208.25</v>
          </cell>
          <cell r="M1656">
            <v>0</v>
          </cell>
          <cell r="N1656">
            <v>0</v>
          </cell>
          <cell r="O1656">
            <v>0</v>
          </cell>
          <cell r="P1656" t="str">
            <v/>
          </cell>
          <cell r="Q1656" t="str">
            <v>97404</v>
          </cell>
          <cell r="R1656" t="str">
            <v/>
          </cell>
          <cell r="S1656" t="str">
            <v/>
          </cell>
          <cell r="T1656" t="str">
            <v/>
          </cell>
          <cell r="U1656" t="str">
            <v>7920</v>
          </cell>
          <cell r="V1656" t="str">
            <v>ZGFT</v>
          </cell>
          <cell r="W1656">
            <v>45748</v>
          </cell>
          <cell r="X1656">
            <v>0.11</v>
          </cell>
          <cell r="Y1656">
            <v>37.971157500000004</v>
          </cell>
        </row>
        <row r="1657">
          <cell r="A1657" t="str">
            <v>97404-000020A000</v>
          </cell>
          <cell r="B1657" t="str">
            <v>FG,EO5002_SAS,Dumbledore,RoHS2,(HF)</v>
          </cell>
          <cell r="C1657" t="str">
            <v>429B</v>
          </cell>
          <cell r="D1657" t="str">
            <v>SE5</v>
          </cell>
          <cell r="E1657" t="str">
            <v/>
          </cell>
          <cell r="F1657" t="str">
            <v>ZGFT</v>
          </cell>
          <cell r="G1657" t="str">
            <v>OCS  97404</v>
          </cell>
          <cell r="H1657">
            <v>0</v>
          </cell>
          <cell r="I1657">
            <v>1000</v>
          </cell>
          <cell r="J1657">
            <v>49150</v>
          </cell>
          <cell r="K1657">
            <v>36202.120000000003</v>
          </cell>
          <cell r="L1657">
            <v>35053.879999999997</v>
          </cell>
          <cell r="M1657">
            <v>0</v>
          </cell>
          <cell r="N1657">
            <v>0</v>
          </cell>
          <cell r="O1657">
            <v>0</v>
          </cell>
          <cell r="P1657" t="str">
            <v/>
          </cell>
          <cell r="Q1657" t="str">
            <v>97404</v>
          </cell>
          <cell r="R1657" t="str">
            <v/>
          </cell>
          <cell r="S1657" t="str">
            <v/>
          </cell>
          <cell r="T1657" t="str">
            <v/>
          </cell>
          <cell r="U1657" t="str">
            <v>7920</v>
          </cell>
          <cell r="V1657" t="str">
            <v>ZGFT</v>
          </cell>
          <cell r="W1657">
            <v>45748</v>
          </cell>
          <cell r="X1657">
            <v>0.11</v>
          </cell>
          <cell r="Y1657">
            <v>38.909806800000005</v>
          </cell>
        </row>
        <row r="1658">
          <cell r="A1658" t="str">
            <v>97404-000040A000</v>
          </cell>
          <cell r="B1658" t="str">
            <v>FG,EO5003_SAS,Hagrid,RoHS2,(HF)</v>
          </cell>
          <cell r="C1658" t="str">
            <v>429A</v>
          </cell>
          <cell r="D1658" t="str">
            <v>SE5</v>
          </cell>
          <cell r="E1658" t="str">
            <v/>
          </cell>
          <cell r="F1658" t="str">
            <v>ZGFT</v>
          </cell>
          <cell r="G1658" t="str">
            <v>OCS  97404</v>
          </cell>
          <cell r="H1658">
            <v>0</v>
          </cell>
          <cell r="I1658">
            <v>1000</v>
          </cell>
          <cell r="J1658">
            <v>57232.94</v>
          </cell>
          <cell r="K1658">
            <v>57232.99</v>
          </cell>
          <cell r="L1658">
            <v>54013.23</v>
          </cell>
          <cell r="M1658">
            <v>0</v>
          </cell>
          <cell r="N1658">
            <v>0</v>
          </cell>
          <cell r="O1658">
            <v>0</v>
          </cell>
          <cell r="P1658" t="str">
            <v/>
          </cell>
          <cell r="Q1658" t="str">
            <v>97404</v>
          </cell>
          <cell r="R1658" t="str">
            <v/>
          </cell>
          <cell r="S1658" t="str">
            <v/>
          </cell>
          <cell r="T1658" t="str">
            <v/>
          </cell>
          <cell r="U1658" t="str">
            <v>7920</v>
          </cell>
          <cell r="V1658" t="str">
            <v>ZGFT</v>
          </cell>
          <cell r="W1658">
            <v>45748</v>
          </cell>
          <cell r="X1658">
            <v>0.11</v>
          </cell>
          <cell r="Y1658">
            <v>59.954685300000008</v>
          </cell>
        </row>
        <row r="1659">
          <cell r="A1659" t="str">
            <v>97404-000040A000</v>
          </cell>
          <cell r="B1659" t="str">
            <v>FG,EO5003_SAS,Hagrid,RoHS2,(HF)</v>
          </cell>
          <cell r="C1659" t="str">
            <v>429B</v>
          </cell>
          <cell r="D1659" t="str">
            <v>SE5</v>
          </cell>
          <cell r="E1659" t="str">
            <v/>
          </cell>
          <cell r="F1659" t="str">
            <v>ZGFT</v>
          </cell>
          <cell r="G1659" t="str">
            <v>OCS  97404</v>
          </cell>
          <cell r="H1659">
            <v>0</v>
          </cell>
          <cell r="I1659">
            <v>1000</v>
          </cell>
          <cell r="J1659">
            <v>55029.14</v>
          </cell>
          <cell r="K1659">
            <v>56852.39</v>
          </cell>
          <cell r="L1659">
            <v>53880.33</v>
          </cell>
          <cell r="M1659">
            <v>0</v>
          </cell>
          <cell r="N1659">
            <v>0</v>
          </cell>
          <cell r="O1659">
            <v>0</v>
          </cell>
          <cell r="P1659" t="str">
            <v/>
          </cell>
          <cell r="Q1659" t="str">
            <v>97404</v>
          </cell>
          <cell r="R1659" t="str">
            <v/>
          </cell>
          <cell r="S1659" t="str">
            <v/>
          </cell>
          <cell r="T1659" t="str">
            <v/>
          </cell>
          <cell r="U1659" t="str">
            <v>7920</v>
          </cell>
          <cell r="V1659" t="str">
            <v>ZGFT</v>
          </cell>
          <cell r="W1659">
            <v>45748</v>
          </cell>
          <cell r="X1659">
            <v>0.11</v>
          </cell>
          <cell r="Y1659">
            <v>59.807166300000006</v>
          </cell>
        </row>
        <row r="1660">
          <cell r="A1660" t="str">
            <v>97404-000050A000</v>
          </cell>
          <cell r="B1660" t="str">
            <v>FG,EO5002_SAS,Dumbledore(MP),RoHS2,(HF)</v>
          </cell>
          <cell r="C1660" t="str">
            <v>429A</v>
          </cell>
          <cell r="D1660" t="str">
            <v>SE5</v>
          </cell>
          <cell r="E1660" t="str">
            <v/>
          </cell>
          <cell r="F1660" t="str">
            <v>ZGFT</v>
          </cell>
          <cell r="G1660" t="str">
            <v>OCS  97404</v>
          </cell>
          <cell r="H1660">
            <v>0</v>
          </cell>
          <cell r="I1660">
            <v>1000</v>
          </cell>
          <cell r="J1660">
            <v>32562.38</v>
          </cell>
          <cell r="K1660">
            <v>34302.83</v>
          </cell>
          <cell r="L1660">
            <v>32736.17</v>
          </cell>
          <cell r="M1660">
            <v>0</v>
          </cell>
          <cell r="N1660">
            <v>0</v>
          </cell>
          <cell r="O1660">
            <v>0</v>
          </cell>
          <cell r="P1660" t="str">
            <v/>
          </cell>
          <cell r="Q1660" t="str">
            <v>97404</v>
          </cell>
          <cell r="R1660" t="str">
            <v/>
          </cell>
          <cell r="S1660" t="str">
            <v/>
          </cell>
          <cell r="T1660" t="str">
            <v/>
          </cell>
          <cell r="U1660" t="str">
            <v>7920</v>
          </cell>
          <cell r="V1660" t="str">
            <v>ZGFT</v>
          </cell>
          <cell r="W1660">
            <v>45748</v>
          </cell>
          <cell r="X1660">
            <v>0.11</v>
          </cell>
          <cell r="Y1660">
            <v>36.337148700000007</v>
          </cell>
        </row>
        <row r="1661">
          <cell r="A1661" t="str">
            <v>97404-000050A000</v>
          </cell>
          <cell r="B1661" t="str">
            <v>FG,EO5002_SAS,Dumbledore(MP),RoHS2,(HF)</v>
          </cell>
          <cell r="C1661" t="str">
            <v>429B</v>
          </cell>
          <cell r="D1661" t="str">
            <v>SE5</v>
          </cell>
          <cell r="E1661" t="str">
            <v/>
          </cell>
          <cell r="F1661" t="str">
            <v>ZGFT</v>
          </cell>
          <cell r="G1661" t="str">
            <v>OCS  97404</v>
          </cell>
          <cell r="H1661">
            <v>0</v>
          </cell>
          <cell r="I1661">
            <v>1000</v>
          </cell>
          <cell r="J1661">
            <v>0</v>
          </cell>
          <cell r="K1661">
            <v>34741.97</v>
          </cell>
          <cell r="L1661">
            <v>33581.85</v>
          </cell>
          <cell r="M1661">
            <v>0</v>
          </cell>
          <cell r="N1661">
            <v>0</v>
          </cell>
          <cell r="O1661">
            <v>0</v>
          </cell>
          <cell r="P1661" t="str">
            <v/>
          </cell>
          <cell r="Q1661" t="str">
            <v>97404</v>
          </cell>
          <cell r="R1661" t="str">
            <v/>
          </cell>
          <cell r="S1661" t="str">
            <v/>
          </cell>
          <cell r="T1661" t="str">
            <v/>
          </cell>
          <cell r="U1661" t="str">
            <v>7920</v>
          </cell>
          <cell r="V1661" t="str">
            <v>ZGFT</v>
          </cell>
          <cell r="W1661">
            <v>45748</v>
          </cell>
          <cell r="X1661">
            <v>0.11</v>
          </cell>
          <cell r="Y1661">
            <v>37.275853499999997</v>
          </cell>
        </row>
        <row r="1662">
          <cell r="A1662" t="str">
            <v>97404-000060A000</v>
          </cell>
          <cell r="B1662" t="str">
            <v>FG,EO5002_SAS,Dumbledore(MP3),RoHS2,(HF)</v>
          </cell>
          <cell r="C1662" t="str">
            <v>429A</v>
          </cell>
          <cell r="D1662" t="str">
            <v>SE5</v>
          </cell>
          <cell r="E1662" t="str">
            <v/>
          </cell>
          <cell r="F1662" t="str">
            <v>ZGFT</v>
          </cell>
          <cell r="G1662" t="str">
            <v>OCS  97404</v>
          </cell>
          <cell r="H1662">
            <v>0</v>
          </cell>
          <cell r="I1662">
            <v>1000</v>
          </cell>
          <cell r="J1662">
            <v>39189.879999999997</v>
          </cell>
          <cell r="K1662">
            <v>33496.82</v>
          </cell>
          <cell r="L1662">
            <v>32737.37</v>
          </cell>
          <cell r="M1662">
            <v>0</v>
          </cell>
          <cell r="N1662">
            <v>97819.26</v>
          </cell>
          <cell r="O1662">
            <v>2988</v>
          </cell>
          <cell r="P1662" t="str">
            <v/>
          </cell>
          <cell r="Q1662" t="str">
            <v>97404</v>
          </cell>
          <cell r="R1662" t="str">
            <v/>
          </cell>
          <cell r="S1662" t="str">
            <v/>
          </cell>
          <cell r="T1662" t="str">
            <v/>
          </cell>
          <cell r="U1662" t="str">
            <v>7920</v>
          </cell>
          <cell r="V1662" t="str">
            <v>ZGFT</v>
          </cell>
          <cell r="W1662">
            <v>45748</v>
          </cell>
          <cell r="X1662">
            <v>0.11</v>
          </cell>
          <cell r="Y1662">
            <v>36.338480699999998</v>
          </cell>
        </row>
        <row r="1663">
          <cell r="A1663" t="str">
            <v>97404-000060A000</v>
          </cell>
          <cell r="B1663" t="str">
            <v>FG,EO5002_SAS,Dumbledore(MP3),RoHS2,(HF)</v>
          </cell>
          <cell r="C1663" t="str">
            <v>429B</v>
          </cell>
          <cell r="D1663" t="str">
            <v>SE5</v>
          </cell>
          <cell r="E1663" t="str">
            <v/>
          </cell>
          <cell r="F1663" t="str">
            <v>ZGFT</v>
          </cell>
          <cell r="G1663" t="str">
            <v>OCS  97404</v>
          </cell>
          <cell r="H1663">
            <v>0</v>
          </cell>
          <cell r="I1663">
            <v>1000</v>
          </cell>
          <cell r="J1663">
            <v>0</v>
          </cell>
          <cell r="K1663">
            <v>34743.17</v>
          </cell>
          <cell r="L1663">
            <v>33583.050000000003</v>
          </cell>
          <cell r="M1663">
            <v>0</v>
          </cell>
          <cell r="N1663">
            <v>0</v>
          </cell>
          <cell r="O1663">
            <v>0</v>
          </cell>
          <cell r="P1663" t="str">
            <v/>
          </cell>
          <cell r="Q1663" t="str">
            <v>97404</v>
          </cell>
          <cell r="R1663" t="str">
            <v/>
          </cell>
          <cell r="S1663" t="str">
            <v/>
          </cell>
          <cell r="T1663" t="str">
            <v/>
          </cell>
          <cell r="U1663" t="str">
            <v>7920</v>
          </cell>
          <cell r="V1663" t="str">
            <v>ZGFT</v>
          </cell>
          <cell r="W1663">
            <v>45748</v>
          </cell>
          <cell r="X1663">
            <v>0.11</v>
          </cell>
          <cell r="Y1663">
            <v>37.277185500000002</v>
          </cell>
        </row>
        <row r="1664">
          <cell r="A1664" t="str">
            <v>97404-000070A000</v>
          </cell>
          <cell r="B1664" t="str">
            <v>FG,EM5008_SLA,Rocket Mortise (DVT),RoHS2</v>
          </cell>
          <cell r="C1664" t="str">
            <v>429A</v>
          </cell>
          <cell r="D1664" t="str">
            <v>SE5</v>
          </cell>
          <cell r="E1664" t="str">
            <v/>
          </cell>
          <cell r="F1664" t="str">
            <v>ZGFT</v>
          </cell>
          <cell r="G1664" t="str">
            <v>OCS  97404</v>
          </cell>
          <cell r="H1664">
            <v>0</v>
          </cell>
          <cell r="I1664">
            <v>1000</v>
          </cell>
          <cell r="J1664">
            <v>0</v>
          </cell>
          <cell r="K1664">
            <v>91937.74</v>
          </cell>
          <cell r="L1664">
            <v>84519.5</v>
          </cell>
          <cell r="M1664">
            <v>0</v>
          </cell>
          <cell r="N1664">
            <v>0</v>
          </cell>
          <cell r="O1664">
            <v>0</v>
          </cell>
          <cell r="P1664" t="str">
            <v/>
          </cell>
          <cell r="Q1664" t="str">
            <v>97404</v>
          </cell>
          <cell r="R1664" t="str">
            <v/>
          </cell>
          <cell r="S1664" t="str">
            <v/>
          </cell>
          <cell r="T1664" t="str">
            <v/>
          </cell>
          <cell r="U1664" t="str">
            <v>7920</v>
          </cell>
          <cell r="V1664" t="str">
            <v>ZGFT</v>
          </cell>
          <cell r="W1664">
            <v>45748</v>
          </cell>
          <cell r="X1664">
            <v>0.11</v>
          </cell>
          <cell r="Y1664">
            <v>93.816645000000008</v>
          </cell>
        </row>
        <row r="1665">
          <cell r="A1665" t="str">
            <v>97404-000070A000</v>
          </cell>
          <cell r="B1665" t="str">
            <v>FG,EM5008_SLA,Rocket Mortise (DVT),RoHS2</v>
          </cell>
          <cell r="C1665" t="str">
            <v>429B</v>
          </cell>
          <cell r="D1665" t="str">
            <v>SE5</v>
          </cell>
          <cell r="E1665" t="str">
            <v/>
          </cell>
          <cell r="F1665" t="str">
            <v>ZGFT</v>
          </cell>
          <cell r="G1665" t="str">
            <v>OCS  97404</v>
          </cell>
          <cell r="H1665">
            <v>0</v>
          </cell>
          <cell r="I1665">
            <v>1000</v>
          </cell>
          <cell r="J1665">
            <v>0</v>
          </cell>
          <cell r="K1665">
            <v>93820.41</v>
          </cell>
          <cell r="L1665">
            <v>86530.87</v>
          </cell>
          <cell r="M1665">
            <v>0</v>
          </cell>
          <cell r="N1665">
            <v>0</v>
          </cell>
          <cell r="O1665">
            <v>0</v>
          </cell>
          <cell r="P1665" t="str">
            <v/>
          </cell>
          <cell r="Q1665" t="str">
            <v>97404</v>
          </cell>
          <cell r="R1665" t="str">
            <v/>
          </cell>
          <cell r="S1665" t="str">
            <v/>
          </cell>
          <cell r="T1665" t="str">
            <v/>
          </cell>
          <cell r="U1665" t="str">
            <v>7920</v>
          </cell>
          <cell r="V1665" t="str">
            <v>ZGFT</v>
          </cell>
          <cell r="W1665">
            <v>45748</v>
          </cell>
          <cell r="X1665">
            <v>0.11</v>
          </cell>
          <cell r="Y1665">
            <v>96.049265700000007</v>
          </cell>
        </row>
        <row r="1666">
          <cell r="A1666" t="str">
            <v>97404-000080A000</v>
          </cell>
          <cell r="B1666" t="str">
            <v>FG,EM5008_SLA,Rocket Cylindrical(DVT)</v>
          </cell>
          <cell r="C1666" t="str">
            <v>429A</v>
          </cell>
          <cell r="D1666" t="str">
            <v>SE5</v>
          </cell>
          <cell r="E1666" t="str">
            <v/>
          </cell>
          <cell r="F1666" t="str">
            <v>ZGFT</v>
          </cell>
          <cell r="G1666" t="str">
            <v>OCS  97404</v>
          </cell>
          <cell r="H1666">
            <v>0</v>
          </cell>
          <cell r="I1666">
            <v>1000</v>
          </cell>
          <cell r="J1666">
            <v>0</v>
          </cell>
          <cell r="K1666">
            <v>92316.65</v>
          </cell>
          <cell r="L1666">
            <v>83775.41</v>
          </cell>
          <cell r="M1666">
            <v>0</v>
          </cell>
          <cell r="N1666">
            <v>0</v>
          </cell>
          <cell r="O1666">
            <v>0</v>
          </cell>
          <cell r="P1666" t="str">
            <v/>
          </cell>
          <cell r="Q1666" t="str">
            <v>97404</v>
          </cell>
          <cell r="R1666" t="str">
            <v/>
          </cell>
          <cell r="S1666" t="str">
            <v/>
          </cell>
          <cell r="T1666" t="str">
            <v/>
          </cell>
          <cell r="U1666" t="str">
            <v>7920</v>
          </cell>
          <cell r="V1666" t="str">
            <v>ZGFT</v>
          </cell>
          <cell r="W1666">
            <v>45748</v>
          </cell>
          <cell r="X1666">
            <v>0.11</v>
          </cell>
          <cell r="Y1666">
            <v>92.990705100000014</v>
          </cell>
        </row>
        <row r="1667">
          <cell r="A1667" t="str">
            <v>97404-000080A000</v>
          </cell>
          <cell r="B1667" t="str">
            <v>FG,EM5008_SLA,Rocket Cylindrical(DVT)</v>
          </cell>
          <cell r="C1667" t="str">
            <v>429B</v>
          </cell>
          <cell r="D1667" t="str">
            <v>SE5</v>
          </cell>
          <cell r="E1667" t="str">
            <v/>
          </cell>
          <cell r="F1667" t="str">
            <v>ZGFT</v>
          </cell>
          <cell r="G1667" t="str">
            <v>OCS  97404</v>
          </cell>
          <cell r="H1667">
            <v>0</v>
          </cell>
          <cell r="I1667">
            <v>1000</v>
          </cell>
          <cell r="J1667">
            <v>102476.92</v>
          </cell>
          <cell r="K1667">
            <v>94199.32</v>
          </cell>
          <cell r="L1667">
            <v>85786.78</v>
          </cell>
          <cell r="M1667">
            <v>0</v>
          </cell>
          <cell r="N1667">
            <v>1115.23</v>
          </cell>
          <cell r="O1667">
            <v>13</v>
          </cell>
          <cell r="P1667" t="str">
            <v/>
          </cell>
          <cell r="Q1667" t="str">
            <v>97404</v>
          </cell>
          <cell r="R1667" t="str">
            <v/>
          </cell>
          <cell r="S1667" t="str">
            <v/>
          </cell>
          <cell r="T1667" t="str">
            <v/>
          </cell>
          <cell r="U1667" t="str">
            <v>7920</v>
          </cell>
          <cell r="V1667" t="str">
            <v>ZGFT</v>
          </cell>
          <cell r="W1667">
            <v>45748</v>
          </cell>
          <cell r="X1667">
            <v>0.11</v>
          </cell>
          <cell r="Y1667">
            <v>95.223325799999998</v>
          </cell>
        </row>
        <row r="1668">
          <cell r="A1668" t="str">
            <v>97404-000090A000</v>
          </cell>
          <cell r="B1668" t="str">
            <v>FG,EO5003_SAS,Hagrid(Sunway button)</v>
          </cell>
          <cell r="C1668" t="str">
            <v>429A</v>
          </cell>
          <cell r="D1668" t="str">
            <v>SE5</v>
          </cell>
          <cell r="E1668" t="str">
            <v/>
          </cell>
          <cell r="F1668" t="str">
            <v>ZGFT</v>
          </cell>
          <cell r="G1668" t="str">
            <v>OCS  97404</v>
          </cell>
          <cell r="H1668">
            <v>0</v>
          </cell>
          <cell r="I1668">
            <v>1000</v>
          </cell>
          <cell r="J1668">
            <v>59728.18</v>
          </cell>
          <cell r="K1668">
            <v>57041.13</v>
          </cell>
          <cell r="L1668">
            <v>53993.27</v>
          </cell>
          <cell r="M1668">
            <v>0</v>
          </cell>
          <cell r="N1668">
            <v>0</v>
          </cell>
          <cell r="O1668">
            <v>0</v>
          </cell>
          <cell r="P1668" t="str">
            <v/>
          </cell>
          <cell r="Q1668" t="str">
            <v>97404</v>
          </cell>
          <cell r="R1668" t="str">
            <v/>
          </cell>
          <cell r="S1668" t="str">
            <v/>
          </cell>
          <cell r="T1668" t="str">
            <v/>
          </cell>
          <cell r="U1668" t="str">
            <v>7920</v>
          </cell>
          <cell r="V1668" t="str">
            <v>ZGFT</v>
          </cell>
          <cell r="W1668">
            <v>45748</v>
          </cell>
          <cell r="X1668">
            <v>0.11</v>
          </cell>
          <cell r="Y1668">
            <v>59.932529700000003</v>
          </cell>
        </row>
        <row r="1669">
          <cell r="A1669" t="str">
            <v>97404-000090A000</v>
          </cell>
          <cell r="B1669" t="str">
            <v>FG,EO5003_SAS,Hagrid(Sunway button)</v>
          </cell>
          <cell r="C1669" t="str">
            <v>429B</v>
          </cell>
          <cell r="D1669" t="str">
            <v>SE5</v>
          </cell>
          <cell r="E1669" t="str">
            <v/>
          </cell>
          <cell r="F1669" t="str">
            <v>ZGFT</v>
          </cell>
          <cell r="G1669" t="str">
            <v>OCS  97404</v>
          </cell>
          <cell r="H1669">
            <v>0</v>
          </cell>
          <cell r="I1669">
            <v>1000</v>
          </cell>
          <cell r="J1669">
            <v>0</v>
          </cell>
          <cell r="K1669">
            <v>56832.53</v>
          </cell>
          <cell r="L1669">
            <v>53860.37</v>
          </cell>
          <cell r="M1669">
            <v>0</v>
          </cell>
          <cell r="N1669">
            <v>0</v>
          </cell>
          <cell r="O1669">
            <v>0</v>
          </cell>
          <cell r="P1669" t="str">
            <v/>
          </cell>
          <cell r="Q1669" t="str">
            <v>97404</v>
          </cell>
          <cell r="R1669" t="str">
            <v/>
          </cell>
          <cell r="S1669" t="str">
            <v/>
          </cell>
          <cell r="T1669" t="str">
            <v/>
          </cell>
          <cell r="U1669" t="str">
            <v>7920</v>
          </cell>
          <cell r="V1669" t="str">
            <v>ZGFT</v>
          </cell>
          <cell r="W1669">
            <v>45748</v>
          </cell>
          <cell r="X1669">
            <v>0.11</v>
          </cell>
          <cell r="Y1669">
            <v>59.785010700000008</v>
          </cell>
        </row>
        <row r="1670">
          <cell r="A1670" t="str">
            <v>97404-000100A000</v>
          </cell>
          <cell r="B1670" t="str">
            <v>FG,EO5003_SAS,Hagrid(Final MP),RoHS2</v>
          </cell>
          <cell r="C1670" t="str">
            <v>429A</v>
          </cell>
          <cell r="D1670" t="str">
            <v>SE5</v>
          </cell>
          <cell r="E1670" t="str">
            <v/>
          </cell>
          <cell r="F1670" t="str">
            <v>ZGFT</v>
          </cell>
          <cell r="G1670" t="str">
            <v>OCS  97404</v>
          </cell>
          <cell r="H1670">
            <v>0</v>
          </cell>
          <cell r="I1670">
            <v>1000</v>
          </cell>
          <cell r="J1670">
            <v>72003.64</v>
          </cell>
          <cell r="K1670">
            <v>60260.73</v>
          </cell>
          <cell r="L1670">
            <v>53993.27</v>
          </cell>
          <cell r="M1670">
            <v>0</v>
          </cell>
          <cell r="N1670">
            <v>0</v>
          </cell>
          <cell r="O1670">
            <v>0</v>
          </cell>
          <cell r="P1670" t="str">
            <v/>
          </cell>
          <cell r="Q1670" t="str">
            <v>97404</v>
          </cell>
          <cell r="R1670" t="str">
            <v/>
          </cell>
          <cell r="S1670" t="str">
            <v/>
          </cell>
          <cell r="T1670" t="str">
            <v/>
          </cell>
          <cell r="U1670" t="str">
            <v>7920</v>
          </cell>
          <cell r="V1670" t="str">
            <v>ZGFT</v>
          </cell>
          <cell r="W1670">
            <v>45748</v>
          </cell>
          <cell r="X1670">
            <v>0.11</v>
          </cell>
          <cell r="Y1670">
            <v>59.932529700000003</v>
          </cell>
        </row>
        <row r="1671">
          <cell r="A1671" t="str">
            <v>97404-000100A000</v>
          </cell>
          <cell r="B1671" t="str">
            <v>FG,EO5003_SAS,Hagrid(Final MP),RoHS2</v>
          </cell>
          <cell r="C1671" t="str">
            <v>429B</v>
          </cell>
          <cell r="D1671" t="str">
            <v>SE5</v>
          </cell>
          <cell r="E1671" t="str">
            <v/>
          </cell>
          <cell r="F1671" t="str">
            <v>ZGFT</v>
          </cell>
          <cell r="G1671" t="str">
            <v>OCS  97404</v>
          </cell>
          <cell r="H1671">
            <v>0</v>
          </cell>
          <cell r="I1671">
            <v>1000</v>
          </cell>
          <cell r="J1671">
            <v>0</v>
          </cell>
          <cell r="K1671">
            <v>56832.53</v>
          </cell>
          <cell r="L1671">
            <v>53860.37</v>
          </cell>
          <cell r="M1671">
            <v>0</v>
          </cell>
          <cell r="N1671">
            <v>0</v>
          </cell>
          <cell r="O1671">
            <v>0</v>
          </cell>
          <cell r="P1671" t="str">
            <v/>
          </cell>
          <cell r="Q1671" t="str">
            <v>97404</v>
          </cell>
          <cell r="R1671" t="str">
            <v/>
          </cell>
          <cell r="S1671" t="str">
            <v/>
          </cell>
          <cell r="T1671" t="str">
            <v/>
          </cell>
          <cell r="U1671" t="str">
            <v>7920</v>
          </cell>
          <cell r="V1671" t="str">
            <v>ZGFT</v>
          </cell>
          <cell r="W1671">
            <v>45748</v>
          </cell>
          <cell r="X1671">
            <v>0.11</v>
          </cell>
          <cell r="Y1671">
            <v>59.785010700000008</v>
          </cell>
        </row>
        <row r="1672">
          <cell r="A1672" t="str">
            <v>97404-000110A000</v>
          </cell>
          <cell r="B1672" t="str">
            <v>FG,EM5008_SLA,Rocket Cylindrical(DVT)</v>
          </cell>
          <cell r="C1672" t="str">
            <v>429B</v>
          </cell>
          <cell r="D1672" t="str">
            <v>SE5</v>
          </cell>
          <cell r="E1672" t="str">
            <v/>
          </cell>
          <cell r="F1672" t="str">
            <v>ZGFT</v>
          </cell>
          <cell r="G1672" t="str">
            <v>OCS  97404</v>
          </cell>
          <cell r="H1672">
            <v>0</v>
          </cell>
          <cell r="I1672">
            <v>1000</v>
          </cell>
          <cell r="J1672">
            <v>97797.78</v>
          </cell>
          <cell r="K1672">
            <v>94520.320000000007</v>
          </cell>
          <cell r="L1672">
            <v>87917.78</v>
          </cell>
          <cell r="M1672">
            <v>0</v>
          </cell>
          <cell r="N1672">
            <v>791.26</v>
          </cell>
          <cell r="O1672">
            <v>9</v>
          </cell>
          <cell r="P1672" t="str">
            <v/>
          </cell>
          <cell r="Q1672" t="str">
            <v>97404</v>
          </cell>
          <cell r="R1672" t="str">
            <v/>
          </cell>
          <cell r="S1672" t="str">
            <v/>
          </cell>
          <cell r="T1672" t="str">
            <v/>
          </cell>
          <cell r="U1672" t="str">
            <v>7920</v>
          </cell>
          <cell r="V1672" t="str">
            <v>ZGFT</v>
          </cell>
          <cell r="W1672">
            <v>45748</v>
          </cell>
          <cell r="X1672">
            <v>0.11</v>
          </cell>
          <cell r="Y1672">
            <v>97.588735799999995</v>
          </cell>
        </row>
        <row r="1673">
          <cell r="A1673" t="str">
            <v>97603-002220A000</v>
          </cell>
          <cell r="B1673" t="str">
            <v>WCBN4612L MHI Packing ASSY,FG,RoHS2,(HF)</v>
          </cell>
          <cell r="C1673" t="str">
            <v>429B</v>
          </cell>
          <cell r="D1673" t="str">
            <v>SE9</v>
          </cell>
          <cell r="E1673" t="str">
            <v/>
          </cell>
          <cell r="F1673" t="str">
            <v>ZGFT</v>
          </cell>
          <cell r="G1673" t="str">
            <v>OCS  97603</v>
          </cell>
          <cell r="H1673">
            <v>0</v>
          </cell>
          <cell r="I1673">
            <v>1000</v>
          </cell>
          <cell r="J1673">
            <v>0</v>
          </cell>
          <cell r="K1673">
            <v>0</v>
          </cell>
          <cell r="L1673">
            <v>3260.55</v>
          </cell>
          <cell r="M1673">
            <v>0</v>
          </cell>
          <cell r="N1673">
            <v>0</v>
          </cell>
          <cell r="O1673">
            <v>0</v>
          </cell>
          <cell r="P1673" t="str">
            <v/>
          </cell>
          <cell r="Q1673" t="str">
            <v>97603</v>
          </cell>
          <cell r="R1673" t="str">
            <v/>
          </cell>
          <cell r="S1673" t="str">
            <v/>
          </cell>
          <cell r="T1673" t="str">
            <v/>
          </cell>
          <cell r="U1673" t="str">
            <v>7920</v>
          </cell>
          <cell r="V1673" t="str">
            <v>ZGFT</v>
          </cell>
          <cell r="W1673">
            <v>45748</v>
          </cell>
          <cell r="X1673">
            <v>0.11</v>
          </cell>
          <cell r="Y1673">
            <v>3.6192105000000008</v>
          </cell>
        </row>
        <row r="1674">
          <cell r="A1674" t="str">
            <v>97701-000010A000</v>
          </cell>
          <cell r="B1674" t="str">
            <v>FG,Strata_NA,Packing ASSY XT2145,RoHS2</v>
          </cell>
          <cell r="C1674" t="str">
            <v>429A</v>
          </cell>
          <cell r="D1674" t="str">
            <v>N03</v>
          </cell>
          <cell r="E1674" t="str">
            <v/>
          </cell>
          <cell r="F1674" t="str">
            <v>ZGFT</v>
          </cell>
          <cell r="G1674" t="str">
            <v>OCS  97701</v>
          </cell>
          <cell r="H1674">
            <v>0</v>
          </cell>
          <cell r="I1674">
            <v>1000</v>
          </cell>
          <cell r="J1674">
            <v>171234.69</v>
          </cell>
          <cell r="K1674">
            <v>123391.75</v>
          </cell>
          <cell r="L1674">
            <v>121438.2</v>
          </cell>
          <cell r="M1674">
            <v>0</v>
          </cell>
          <cell r="N1674">
            <v>3886.02</v>
          </cell>
          <cell r="O1674">
            <v>32</v>
          </cell>
          <cell r="P1674" t="str">
            <v/>
          </cell>
          <cell r="Q1674" t="str">
            <v>97701</v>
          </cell>
          <cell r="R1674" t="str">
            <v/>
          </cell>
          <cell r="S1674" t="str">
            <v/>
          </cell>
          <cell r="T1674" t="str">
            <v/>
          </cell>
          <cell r="U1674" t="str">
            <v>7920</v>
          </cell>
          <cell r="V1674" t="str">
            <v>ZGFT</v>
          </cell>
          <cell r="W1674">
            <v>45748</v>
          </cell>
          <cell r="X1674">
            <v>0.11</v>
          </cell>
          <cell r="Y1674">
            <v>134.796402</v>
          </cell>
        </row>
        <row r="1675">
          <cell r="A1675" t="str">
            <v>97701-000010A000</v>
          </cell>
          <cell r="B1675" t="str">
            <v>FG,Strata_NA,Packing ASSY XT2145,RoHS2</v>
          </cell>
          <cell r="C1675" t="str">
            <v>429B</v>
          </cell>
          <cell r="D1675" t="str">
            <v>N03</v>
          </cell>
          <cell r="E1675" t="str">
            <v/>
          </cell>
          <cell r="F1675" t="str">
            <v>ZGFT</v>
          </cell>
          <cell r="G1675" t="str">
            <v>OCS  97701</v>
          </cell>
          <cell r="H1675">
            <v>0</v>
          </cell>
          <cell r="I1675">
            <v>1000</v>
          </cell>
          <cell r="J1675">
            <v>126510</v>
          </cell>
          <cell r="K1675">
            <v>129595.72</v>
          </cell>
          <cell r="L1675">
            <v>127993.94</v>
          </cell>
          <cell r="M1675">
            <v>0</v>
          </cell>
          <cell r="N1675">
            <v>0</v>
          </cell>
          <cell r="O1675">
            <v>0</v>
          </cell>
          <cell r="P1675" t="str">
            <v/>
          </cell>
          <cell r="Q1675" t="str">
            <v>97701</v>
          </cell>
          <cell r="R1675" t="str">
            <v/>
          </cell>
          <cell r="S1675" t="str">
            <v/>
          </cell>
          <cell r="T1675" t="str">
            <v/>
          </cell>
          <cell r="U1675" t="str">
            <v>7920</v>
          </cell>
          <cell r="V1675" t="str">
            <v>ZGFT</v>
          </cell>
          <cell r="W1675">
            <v>45748</v>
          </cell>
          <cell r="X1675">
            <v>0.11</v>
          </cell>
          <cell r="Y1675">
            <v>142.07327340000003</v>
          </cell>
        </row>
        <row r="1676">
          <cell r="A1676" t="str">
            <v>97701-000020A000</v>
          </cell>
          <cell r="B1676" t="str">
            <v>FG,Strata_NA,Packing ASSY XT1145,RoHS2</v>
          </cell>
          <cell r="C1676" t="str">
            <v>429A</v>
          </cell>
          <cell r="D1676" t="str">
            <v>N03</v>
          </cell>
          <cell r="E1676" t="str">
            <v/>
          </cell>
          <cell r="F1676" t="str">
            <v>ZGFT</v>
          </cell>
          <cell r="G1676" t="str">
            <v>OCS  97701</v>
          </cell>
          <cell r="H1676">
            <v>0</v>
          </cell>
          <cell r="I1676">
            <v>1000</v>
          </cell>
          <cell r="J1676">
            <v>165244.23000000001</v>
          </cell>
          <cell r="K1676">
            <v>115667.39</v>
          </cell>
          <cell r="L1676">
            <v>113624.43</v>
          </cell>
          <cell r="M1676">
            <v>0</v>
          </cell>
          <cell r="N1676">
            <v>5908.47</v>
          </cell>
          <cell r="O1676">
            <v>52</v>
          </cell>
          <cell r="P1676" t="str">
            <v/>
          </cell>
          <cell r="Q1676" t="str">
            <v>97701</v>
          </cell>
          <cell r="R1676" t="str">
            <v/>
          </cell>
          <cell r="S1676" t="str">
            <v/>
          </cell>
          <cell r="T1676" t="str">
            <v/>
          </cell>
          <cell r="U1676" t="str">
            <v>7920</v>
          </cell>
          <cell r="V1676" t="str">
            <v>ZGFT</v>
          </cell>
          <cell r="W1676">
            <v>45748</v>
          </cell>
          <cell r="X1676">
            <v>0.11</v>
          </cell>
          <cell r="Y1676">
            <v>126.1231173</v>
          </cell>
        </row>
        <row r="1677">
          <cell r="A1677" t="str">
            <v>97701-000020A000</v>
          </cell>
          <cell r="B1677" t="str">
            <v>FG,Strata_NA,Packing ASSY XT1145,RoHS2</v>
          </cell>
          <cell r="C1677" t="str">
            <v>429B</v>
          </cell>
          <cell r="D1677" t="str">
            <v>N03</v>
          </cell>
          <cell r="E1677" t="str">
            <v/>
          </cell>
          <cell r="F1677" t="str">
            <v>ZGFT</v>
          </cell>
          <cell r="G1677" t="str">
            <v>OCS  97701</v>
          </cell>
          <cell r="H1677">
            <v>0</v>
          </cell>
          <cell r="I1677">
            <v>1000</v>
          </cell>
          <cell r="J1677">
            <v>124349</v>
          </cell>
          <cell r="K1677">
            <v>117551.11</v>
          </cell>
          <cell r="L1677">
            <v>115961.28</v>
          </cell>
          <cell r="M1677">
            <v>0</v>
          </cell>
          <cell r="N1677">
            <v>0</v>
          </cell>
          <cell r="O1677">
            <v>0</v>
          </cell>
          <cell r="P1677" t="str">
            <v/>
          </cell>
          <cell r="Q1677" t="str">
            <v>97701</v>
          </cell>
          <cell r="R1677" t="str">
            <v/>
          </cell>
          <cell r="S1677" t="str">
            <v/>
          </cell>
          <cell r="T1677" t="str">
            <v/>
          </cell>
          <cell r="U1677" t="str">
            <v>7920</v>
          </cell>
          <cell r="V1677" t="str">
            <v>ZGFT</v>
          </cell>
          <cell r="W1677">
            <v>45748</v>
          </cell>
          <cell r="X1677">
            <v>0.11</v>
          </cell>
          <cell r="Y1677">
            <v>128.7170208</v>
          </cell>
        </row>
        <row r="1678">
          <cell r="A1678" t="str">
            <v>97701-000030A000</v>
          </cell>
          <cell r="B1678" t="str">
            <v>FG,Strata_NA,Packing ASSY XT245,RoHS2</v>
          </cell>
          <cell r="C1678" t="str">
            <v>429A</v>
          </cell>
          <cell r="D1678" t="str">
            <v>N03</v>
          </cell>
          <cell r="E1678" t="str">
            <v/>
          </cell>
          <cell r="F1678" t="str">
            <v>ZGFT</v>
          </cell>
          <cell r="G1678" t="str">
            <v>OCS  97701</v>
          </cell>
          <cell r="H1678">
            <v>0</v>
          </cell>
          <cell r="I1678">
            <v>1000</v>
          </cell>
          <cell r="J1678">
            <v>127164.78</v>
          </cell>
          <cell r="K1678">
            <v>121594.47</v>
          </cell>
          <cell r="L1678">
            <v>119644.81</v>
          </cell>
          <cell r="M1678">
            <v>0</v>
          </cell>
          <cell r="N1678">
            <v>2751.83</v>
          </cell>
          <cell r="O1678">
            <v>23</v>
          </cell>
          <cell r="P1678" t="str">
            <v/>
          </cell>
          <cell r="Q1678" t="str">
            <v>97701</v>
          </cell>
          <cell r="R1678" t="str">
            <v/>
          </cell>
          <cell r="S1678" t="str">
            <v/>
          </cell>
          <cell r="T1678" t="str">
            <v/>
          </cell>
          <cell r="U1678" t="str">
            <v>7920</v>
          </cell>
          <cell r="V1678" t="str">
            <v>ZGFT</v>
          </cell>
          <cell r="W1678">
            <v>45748</v>
          </cell>
          <cell r="X1678">
            <v>0.11</v>
          </cell>
          <cell r="Y1678">
            <v>132.80573910000001</v>
          </cell>
        </row>
        <row r="1679">
          <cell r="A1679" t="str">
            <v>97701-000030A000</v>
          </cell>
          <cell r="B1679" t="str">
            <v>FG,Strata_NA,Packing ASSY XT245,RoHS2</v>
          </cell>
          <cell r="C1679" t="str">
            <v>429B</v>
          </cell>
          <cell r="D1679" t="str">
            <v>N03</v>
          </cell>
          <cell r="E1679" t="str">
            <v/>
          </cell>
          <cell r="F1679" t="str">
            <v>ZGFT</v>
          </cell>
          <cell r="G1679" t="str">
            <v>OCS  97701</v>
          </cell>
          <cell r="H1679">
            <v>0</v>
          </cell>
          <cell r="I1679">
            <v>1000</v>
          </cell>
          <cell r="J1679">
            <v>121844.74</v>
          </cell>
          <cell r="K1679">
            <v>126263.76</v>
          </cell>
          <cell r="L1679">
            <v>124578.32</v>
          </cell>
          <cell r="M1679">
            <v>0</v>
          </cell>
          <cell r="N1679">
            <v>0</v>
          </cell>
          <cell r="O1679">
            <v>0</v>
          </cell>
          <cell r="P1679" t="str">
            <v/>
          </cell>
          <cell r="Q1679" t="str">
            <v>97701</v>
          </cell>
          <cell r="R1679" t="str">
            <v/>
          </cell>
          <cell r="S1679" t="str">
            <v/>
          </cell>
          <cell r="T1679" t="str">
            <v/>
          </cell>
          <cell r="U1679" t="str">
            <v>7920</v>
          </cell>
          <cell r="V1679" t="str">
            <v>ZGFT</v>
          </cell>
          <cell r="W1679">
            <v>45748</v>
          </cell>
          <cell r="X1679">
            <v>0.11</v>
          </cell>
          <cell r="Y1679">
            <v>138.28193520000002</v>
          </cell>
        </row>
        <row r="1680">
          <cell r="A1680" t="str">
            <v>97701-000040A000</v>
          </cell>
          <cell r="B1680" t="str">
            <v>FG,Strata_NA,Packing ASSY CV-UHD3,RoHS2</v>
          </cell>
          <cell r="C1680" t="str">
            <v>429A</v>
          </cell>
          <cell r="D1680" t="str">
            <v>N03</v>
          </cell>
          <cell r="E1680" t="str">
            <v/>
          </cell>
          <cell r="F1680" t="str">
            <v>ZGFT</v>
          </cell>
          <cell r="G1680" t="str">
            <v>OCS  97701</v>
          </cell>
          <cell r="H1680">
            <v>0</v>
          </cell>
          <cell r="I1680">
            <v>1000</v>
          </cell>
          <cell r="J1680">
            <v>144769.01</v>
          </cell>
          <cell r="K1680">
            <v>136038.21</v>
          </cell>
          <cell r="L1680">
            <v>134524.89000000001</v>
          </cell>
          <cell r="M1680">
            <v>0</v>
          </cell>
          <cell r="N1680">
            <v>9551.27</v>
          </cell>
          <cell r="O1680">
            <v>71</v>
          </cell>
          <cell r="P1680" t="str">
            <v/>
          </cell>
          <cell r="Q1680" t="str">
            <v>97701</v>
          </cell>
          <cell r="R1680" t="str">
            <v/>
          </cell>
          <cell r="S1680" t="str">
            <v/>
          </cell>
          <cell r="T1680" t="str">
            <v/>
          </cell>
          <cell r="U1680" t="str">
            <v>7920</v>
          </cell>
          <cell r="V1680" t="str">
            <v>ZGFT</v>
          </cell>
          <cell r="W1680">
            <v>45748</v>
          </cell>
          <cell r="X1680">
            <v>0.11</v>
          </cell>
          <cell r="Y1680">
            <v>149.32262790000004</v>
          </cell>
        </row>
        <row r="1681">
          <cell r="A1681" t="str">
            <v>97701-000040A000</v>
          </cell>
          <cell r="B1681" t="str">
            <v>FG,Strata_NA,Packing ASSY CV-UHD3,RoHS2</v>
          </cell>
          <cell r="C1681" t="str">
            <v>429B</v>
          </cell>
          <cell r="D1681" t="str">
            <v>N03</v>
          </cell>
          <cell r="E1681" t="str">
            <v/>
          </cell>
          <cell r="F1681" t="str">
            <v>ZGFT</v>
          </cell>
          <cell r="G1681" t="str">
            <v>OCS  97701</v>
          </cell>
          <cell r="H1681">
            <v>0</v>
          </cell>
          <cell r="I1681">
            <v>1000</v>
          </cell>
          <cell r="J1681">
            <v>138413.19</v>
          </cell>
          <cell r="K1681">
            <v>142774.64000000001</v>
          </cell>
          <cell r="L1681">
            <v>141186.91</v>
          </cell>
          <cell r="M1681">
            <v>0</v>
          </cell>
          <cell r="N1681">
            <v>0</v>
          </cell>
          <cell r="O1681">
            <v>0</v>
          </cell>
          <cell r="P1681" t="str">
            <v/>
          </cell>
          <cell r="Q1681" t="str">
            <v>97701</v>
          </cell>
          <cell r="R1681" t="str">
            <v/>
          </cell>
          <cell r="S1681" t="str">
            <v/>
          </cell>
          <cell r="T1681" t="str">
            <v/>
          </cell>
          <cell r="U1681" t="str">
            <v>7920</v>
          </cell>
          <cell r="V1681" t="str">
            <v>ZGFT</v>
          </cell>
          <cell r="W1681">
            <v>45748</v>
          </cell>
          <cell r="X1681">
            <v>0.11</v>
          </cell>
          <cell r="Y1681">
            <v>156.71747010000001</v>
          </cell>
        </row>
        <row r="1682">
          <cell r="A1682" t="str">
            <v>97701-000050A000</v>
          </cell>
          <cell r="B1682" t="str">
            <v>FG,Miata_NA,Packing ASSY S-PLAY-2000-C</v>
          </cell>
          <cell r="C1682" t="str">
            <v>429A</v>
          </cell>
          <cell r="D1682" t="str">
            <v>N03</v>
          </cell>
          <cell r="E1682" t="str">
            <v/>
          </cell>
          <cell r="F1682" t="str">
            <v>ZGFT</v>
          </cell>
          <cell r="G1682" t="str">
            <v>OCS  97701</v>
          </cell>
          <cell r="H1682">
            <v>0</v>
          </cell>
          <cell r="I1682">
            <v>1000</v>
          </cell>
          <cell r="J1682">
            <v>57290</v>
          </cell>
          <cell r="K1682">
            <v>52124.58</v>
          </cell>
          <cell r="L1682">
            <v>51662.86</v>
          </cell>
          <cell r="M1682">
            <v>0</v>
          </cell>
          <cell r="N1682">
            <v>361.64</v>
          </cell>
          <cell r="O1682">
            <v>7</v>
          </cell>
          <cell r="P1682" t="str">
            <v/>
          </cell>
          <cell r="Q1682" t="str">
            <v>97701</v>
          </cell>
          <cell r="R1682" t="str">
            <v/>
          </cell>
          <cell r="S1682" t="str">
            <v/>
          </cell>
          <cell r="T1682" t="str">
            <v/>
          </cell>
          <cell r="U1682" t="str">
            <v>7920</v>
          </cell>
          <cell r="V1682" t="str">
            <v>ZGFT</v>
          </cell>
          <cell r="W1682">
            <v>45748</v>
          </cell>
          <cell r="X1682">
            <v>0.11</v>
          </cell>
          <cell r="Y1682">
            <v>57.345774600000006</v>
          </cell>
        </row>
        <row r="1683">
          <cell r="A1683" t="str">
            <v>97701-000050A000</v>
          </cell>
          <cell r="B1683" t="str">
            <v>FG,Miata_NA,Packing ASSY S-PLAY-2000-C</v>
          </cell>
          <cell r="C1683" t="str">
            <v>429B</v>
          </cell>
          <cell r="D1683" t="str">
            <v>N03</v>
          </cell>
          <cell r="E1683" t="str">
            <v/>
          </cell>
          <cell r="F1683" t="str">
            <v>ZGFT</v>
          </cell>
          <cell r="G1683" t="str">
            <v>OCS  97701</v>
          </cell>
          <cell r="H1683">
            <v>0</v>
          </cell>
          <cell r="I1683">
            <v>1000</v>
          </cell>
          <cell r="J1683">
            <v>55203.33</v>
          </cell>
          <cell r="K1683">
            <v>55608.1</v>
          </cell>
          <cell r="L1683">
            <v>55074.95</v>
          </cell>
          <cell r="M1683">
            <v>0</v>
          </cell>
          <cell r="N1683">
            <v>0</v>
          </cell>
          <cell r="O1683">
            <v>0</v>
          </cell>
          <cell r="P1683" t="str">
            <v/>
          </cell>
          <cell r="Q1683" t="str">
            <v>97701</v>
          </cell>
          <cell r="R1683" t="str">
            <v/>
          </cell>
          <cell r="S1683" t="str">
            <v/>
          </cell>
          <cell r="T1683" t="str">
            <v/>
          </cell>
          <cell r="U1683" t="str">
            <v>7920</v>
          </cell>
          <cell r="V1683" t="str">
            <v>ZGFT</v>
          </cell>
          <cell r="W1683">
            <v>45748</v>
          </cell>
          <cell r="X1683">
            <v>0.11</v>
          </cell>
          <cell r="Y1683">
            <v>61.133194500000002</v>
          </cell>
        </row>
        <row r="1684">
          <cell r="A1684" t="str">
            <v>97701-000060A000</v>
          </cell>
          <cell r="B1684" t="str">
            <v>FG,Miata_NA,Packing ASSY CV-HD3,RoHS2</v>
          </cell>
          <cell r="C1684" t="str">
            <v>429A</v>
          </cell>
          <cell r="D1684" t="str">
            <v>N03</v>
          </cell>
          <cell r="E1684" t="str">
            <v/>
          </cell>
          <cell r="F1684" t="str">
            <v>ZGFT</v>
          </cell>
          <cell r="G1684" t="str">
            <v>OCS  97701</v>
          </cell>
          <cell r="H1684">
            <v>0</v>
          </cell>
          <cell r="I1684">
            <v>1000</v>
          </cell>
          <cell r="J1684">
            <v>77538.33</v>
          </cell>
          <cell r="K1684">
            <v>65768.399999999994</v>
          </cell>
          <cell r="L1684">
            <v>65266.29</v>
          </cell>
          <cell r="M1684">
            <v>0</v>
          </cell>
          <cell r="N1684">
            <v>1957.99</v>
          </cell>
          <cell r="O1684">
            <v>30</v>
          </cell>
          <cell r="P1684" t="str">
            <v/>
          </cell>
          <cell r="Q1684" t="str">
            <v>97701</v>
          </cell>
          <cell r="R1684" t="str">
            <v/>
          </cell>
          <cell r="S1684" t="str">
            <v/>
          </cell>
          <cell r="T1684" t="str">
            <v/>
          </cell>
          <cell r="U1684" t="str">
            <v>7920</v>
          </cell>
          <cell r="V1684" t="str">
            <v>ZGFT</v>
          </cell>
          <cell r="W1684">
            <v>45748</v>
          </cell>
          <cell r="X1684">
            <v>0.11</v>
          </cell>
          <cell r="Y1684">
            <v>72.445581900000008</v>
          </cell>
        </row>
        <row r="1685">
          <cell r="A1685" t="str">
            <v>97701-000060A000</v>
          </cell>
          <cell r="B1685" t="str">
            <v>FG,Miata_NA,Packing ASSY CV-HD3,RoHS2</v>
          </cell>
          <cell r="C1685" t="str">
            <v>429B</v>
          </cell>
          <cell r="D1685" t="str">
            <v>N03</v>
          </cell>
          <cell r="E1685" t="str">
            <v/>
          </cell>
          <cell r="F1685" t="str">
            <v>ZGFT</v>
          </cell>
          <cell r="G1685" t="str">
            <v>OCS  97701</v>
          </cell>
          <cell r="H1685">
            <v>0</v>
          </cell>
          <cell r="I1685">
            <v>1000</v>
          </cell>
          <cell r="J1685">
            <v>0</v>
          </cell>
          <cell r="K1685">
            <v>69250.740000000005</v>
          </cell>
          <cell r="L1685">
            <v>68677.61</v>
          </cell>
          <cell r="M1685">
            <v>0</v>
          </cell>
          <cell r="N1685">
            <v>0</v>
          </cell>
          <cell r="O1685">
            <v>0</v>
          </cell>
          <cell r="P1685" t="str">
            <v/>
          </cell>
          <cell r="Q1685" t="str">
            <v>97701</v>
          </cell>
          <cell r="R1685" t="str">
            <v/>
          </cell>
          <cell r="S1685" t="str">
            <v/>
          </cell>
          <cell r="T1685" t="str">
            <v/>
          </cell>
          <cell r="U1685" t="str">
            <v>7920</v>
          </cell>
          <cell r="V1685" t="str">
            <v>ZGFT</v>
          </cell>
          <cell r="W1685">
            <v>45748</v>
          </cell>
          <cell r="X1685">
            <v>0.11</v>
          </cell>
          <cell r="Y1685">
            <v>76.232147100000006</v>
          </cell>
        </row>
        <row r="1686">
          <cell r="A1686" t="str">
            <v>97701-000070A000</v>
          </cell>
          <cell r="B1686" t="str">
            <v>FG,Miata_NA,Packing ASSY SP2,RoHS2</v>
          </cell>
          <cell r="C1686" t="str">
            <v>429A</v>
          </cell>
          <cell r="D1686" t="str">
            <v>N03</v>
          </cell>
          <cell r="E1686" t="str">
            <v/>
          </cell>
          <cell r="F1686" t="str">
            <v>ZGFT</v>
          </cell>
          <cell r="G1686" t="str">
            <v>OCS  97701</v>
          </cell>
          <cell r="H1686">
            <v>0</v>
          </cell>
          <cell r="I1686">
            <v>1000</v>
          </cell>
          <cell r="J1686">
            <v>63715.48</v>
          </cell>
          <cell r="K1686">
            <v>57769.62</v>
          </cell>
          <cell r="L1686">
            <v>57307.86</v>
          </cell>
          <cell r="M1686">
            <v>0</v>
          </cell>
          <cell r="N1686">
            <v>2406.9299999999998</v>
          </cell>
          <cell r="O1686">
            <v>42</v>
          </cell>
          <cell r="P1686" t="str">
            <v/>
          </cell>
          <cell r="Q1686" t="str">
            <v>97701</v>
          </cell>
          <cell r="R1686" t="str">
            <v/>
          </cell>
          <cell r="S1686" t="str">
            <v/>
          </cell>
          <cell r="T1686" t="str">
            <v/>
          </cell>
          <cell r="U1686" t="str">
            <v>7920</v>
          </cell>
          <cell r="V1686" t="str">
            <v>ZGFT</v>
          </cell>
          <cell r="W1686">
            <v>45748</v>
          </cell>
          <cell r="X1686">
            <v>0.11</v>
          </cell>
          <cell r="Y1686">
            <v>63.611724600000002</v>
          </cell>
        </row>
        <row r="1687">
          <cell r="A1687" t="str">
            <v>97701-000070A000</v>
          </cell>
          <cell r="B1687" t="str">
            <v>FG,Miata_NA,Packing ASSY SP2,RoHS2</v>
          </cell>
          <cell r="C1687" t="str">
            <v>429B</v>
          </cell>
          <cell r="D1687" t="str">
            <v>N03</v>
          </cell>
          <cell r="E1687" t="str">
            <v/>
          </cell>
          <cell r="F1687" t="str">
            <v>ZGFT</v>
          </cell>
          <cell r="G1687" t="str">
            <v>OCS  97701</v>
          </cell>
          <cell r="H1687">
            <v>0</v>
          </cell>
          <cell r="I1687">
            <v>1000</v>
          </cell>
          <cell r="J1687">
            <v>62765.56</v>
          </cell>
          <cell r="K1687">
            <v>61253.14</v>
          </cell>
          <cell r="L1687">
            <v>60719.99</v>
          </cell>
          <cell r="M1687">
            <v>0</v>
          </cell>
          <cell r="N1687">
            <v>0</v>
          </cell>
          <cell r="O1687">
            <v>0</v>
          </cell>
          <cell r="P1687" t="str">
            <v/>
          </cell>
          <cell r="Q1687" t="str">
            <v>97701</v>
          </cell>
          <cell r="R1687" t="str">
            <v/>
          </cell>
          <cell r="S1687" t="str">
            <v/>
          </cell>
          <cell r="T1687" t="str">
            <v/>
          </cell>
          <cell r="U1687" t="str">
            <v>7920</v>
          </cell>
          <cell r="V1687" t="str">
            <v>ZGFT</v>
          </cell>
          <cell r="W1687">
            <v>45748</v>
          </cell>
          <cell r="X1687">
            <v>0.11</v>
          </cell>
          <cell r="Y1687">
            <v>67.399188899999999</v>
          </cell>
        </row>
        <row r="1688">
          <cell r="A1688" t="str">
            <v>97702-000010A000</v>
          </cell>
          <cell r="B1688" t="str">
            <v>FG,INTEL 9260_NA,Packing ASSY,WD104 LOVN</v>
          </cell>
          <cell r="C1688" t="str">
            <v>429A</v>
          </cell>
          <cell r="D1688" t="str">
            <v>N03</v>
          </cell>
          <cell r="E1688" t="str">
            <v/>
          </cell>
          <cell r="F1688" t="str">
            <v>ZGFT</v>
          </cell>
          <cell r="G1688" t="str">
            <v>OCS  97702</v>
          </cell>
          <cell r="H1688">
            <v>0</v>
          </cell>
          <cell r="I1688">
            <v>1000</v>
          </cell>
          <cell r="J1688">
            <v>11937.12</v>
          </cell>
          <cell r="K1688">
            <v>12758.26</v>
          </cell>
          <cell r="L1688">
            <v>12575.02</v>
          </cell>
          <cell r="M1688">
            <v>0</v>
          </cell>
          <cell r="N1688">
            <v>0</v>
          </cell>
          <cell r="O1688">
            <v>0</v>
          </cell>
          <cell r="P1688" t="str">
            <v/>
          </cell>
          <cell r="Q1688" t="str">
            <v>97702</v>
          </cell>
          <cell r="R1688" t="str">
            <v/>
          </cell>
          <cell r="S1688" t="str">
            <v/>
          </cell>
          <cell r="T1688" t="str">
            <v/>
          </cell>
          <cell r="U1688" t="str">
            <v>7920</v>
          </cell>
          <cell r="V1688" t="str">
            <v>ZGFT</v>
          </cell>
          <cell r="W1688">
            <v>45748</v>
          </cell>
          <cell r="X1688">
            <v>0.11</v>
          </cell>
          <cell r="Y1688">
            <v>13.958272200000001</v>
          </cell>
        </row>
        <row r="1689">
          <cell r="A1689" t="str">
            <v>97702-000010A000</v>
          </cell>
          <cell r="B1689" t="str">
            <v>FG,INTEL 9260_NA,Packing ASSY,WD104 LOVN</v>
          </cell>
          <cell r="C1689" t="str">
            <v>429B</v>
          </cell>
          <cell r="D1689" t="str">
            <v>N03</v>
          </cell>
          <cell r="E1689" t="str">
            <v/>
          </cell>
          <cell r="F1689" t="str">
            <v>ZGFT</v>
          </cell>
          <cell r="G1689" t="str">
            <v>OCS  97702</v>
          </cell>
          <cell r="H1689">
            <v>0</v>
          </cell>
          <cell r="I1689">
            <v>1000</v>
          </cell>
          <cell r="J1689">
            <v>12354.73</v>
          </cell>
          <cell r="K1689">
            <v>12758.26</v>
          </cell>
          <cell r="L1689">
            <v>12422.16</v>
          </cell>
          <cell r="M1689">
            <v>0</v>
          </cell>
          <cell r="N1689">
            <v>0</v>
          </cell>
          <cell r="O1689">
            <v>0</v>
          </cell>
          <cell r="P1689" t="str">
            <v/>
          </cell>
          <cell r="Q1689" t="str">
            <v>97702</v>
          </cell>
          <cell r="R1689" t="str">
            <v/>
          </cell>
          <cell r="S1689" t="str">
            <v/>
          </cell>
          <cell r="T1689" t="str">
            <v/>
          </cell>
          <cell r="U1689" t="str">
            <v>7920</v>
          </cell>
          <cell r="V1689" t="str">
            <v>ZGFT</v>
          </cell>
          <cell r="W1689">
            <v>45748</v>
          </cell>
          <cell r="X1689">
            <v>0.11</v>
          </cell>
          <cell r="Y1689">
            <v>13.788597600000001</v>
          </cell>
        </row>
        <row r="1690">
          <cell r="A1690" t="str">
            <v>97702-000020A000</v>
          </cell>
          <cell r="B1690" t="str">
            <v>FG,INTEL 9260_NA,Packing ASSY,WD105 LOVN</v>
          </cell>
          <cell r="C1690" t="str">
            <v>429A</v>
          </cell>
          <cell r="D1690" t="str">
            <v>N03</v>
          </cell>
          <cell r="E1690" t="str">
            <v/>
          </cell>
          <cell r="F1690" t="str">
            <v>ZGFT</v>
          </cell>
          <cell r="G1690" t="str">
            <v>OCS  97702</v>
          </cell>
          <cell r="H1690">
            <v>0</v>
          </cell>
          <cell r="I1690">
            <v>1000</v>
          </cell>
          <cell r="J1690">
            <v>11738.75</v>
          </cell>
          <cell r="K1690">
            <v>12310.9</v>
          </cell>
          <cell r="L1690">
            <v>12149.72</v>
          </cell>
          <cell r="M1690">
            <v>0</v>
          </cell>
          <cell r="N1690">
            <v>97.2</v>
          </cell>
          <cell r="O1690">
            <v>8</v>
          </cell>
          <cell r="P1690" t="str">
            <v/>
          </cell>
          <cell r="Q1690" t="str">
            <v>97702</v>
          </cell>
          <cell r="R1690" t="str">
            <v/>
          </cell>
          <cell r="S1690" t="str">
            <v/>
          </cell>
          <cell r="T1690" t="str">
            <v/>
          </cell>
          <cell r="U1690" t="str">
            <v>7920</v>
          </cell>
          <cell r="V1690" t="str">
            <v>ZGFT</v>
          </cell>
          <cell r="W1690">
            <v>45748</v>
          </cell>
          <cell r="X1690">
            <v>0.11</v>
          </cell>
          <cell r="Y1690">
            <v>13.4861892</v>
          </cell>
        </row>
        <row r="1691">
          <cell r="A1691" t="str">
            <v>97702-000020A000</v>
          </cell>
          <cell r="B1691" t="str">
            <v>FG,INTEL 9260_NA,Packing ASSY,WD105 LOVN</v>
          </cell>
          <cell r="C1691" t="str">
            <v>429B</v>
          </cell>
          <cell r="D1691" t="str">
            <v>N03</v>
          </cell>
          <cell r="E1691" t="str">
            <v/>
          </cell>
          <cell r="F1691" t="str">
            <v>ZGFT</v>
          </cell>
          <cell r="G1691" t="str">
            <v>OCS  97702</v>
          </cell>
          <cell r="H1691">
            <v>0</v>
          </cell>
          <cell r="I1691">
            <v>1000</v>
          </cell>
          <cell r="J1691">
            <v>11515</v>
          </cell>
          <cell r="K1691">
            <v>12332.96</v>
          </cell>
          <cell r="L1691">
            <v>11996.86</v>
          </cell>
          <cell r="M1691">
            <v>0</v>
          </cell>
          <cell r="N1691">
            <v>0</v>
          </cell>
          <cell r="O1691">
            <v>0</v>
          </cell>
          <cell r="P1691" t="str">
            <v/>
          </cell>
          <cell r="Q1691" t="str">
            <v>97702</v>
          </cell>
          <cell r="R1691" t="str">
            <v/>
          </cell>
          <cell r="S1691" t="str">
            <v/>
          </cell>
          <cell r="T1691" t="str">
            <v/>
          </cell>
          <cell r="U1691" t="str">
            <v>7920</v>
          </cell>
          <cell r="V1691" t="str">
            <v>ZGFT</v>
          </cell>
          <cell r="W1691">
            <v>45748</v>
          </cell>
          <cell r="X1691">
            <v>0.11</v>
          </cell>
          <cell r="Y1691">
            <v>13.316514600000001</v>
          </cell>
        </row>
        <row r="1692">
          <cell r="A1692" t="str">
            <v>97702-000030A000</v>
          </cell>
          <cell r="B1692" t="str">
            <v>FG,INTEL 9260_NA,Packing ASSY,WD104</v>
          </cell>
          <cell r="C1692" t="str">
            <v>429A</v>
          </cell>
          <cell r="D1692" t="str">
            <v>N03</v>
          </cell>
          <cell r="E1692" t="str">
            <v/>
          </cell>
          <cell r="F1692" t="str">
            <v>ZGFT</v>
          </cell>
          <cell r="G1692" t="str">
            <v>OCS  97702</v>
          </cell>
          <cell r="H1692">
            <v>0</v>
          </cell>
          <cell r="I1692">
            <v>1000</v>
          </cell>
          <cell r="J1692">
            <v>12101.53</v>
          </cell>
          <cell r="K1692">
            <v>12635.71</v>
          </cell>
          <cell r="L1692">
            <v>12508.5</v>
          </cell>
          <cell r="M1692">
            <v>0</v>
          </cell>
          <cell r="N1692">
            <v>0</v>
          </cell>
          <cell r="O1692">
            <v>0</v>
          </cell>
          <cell r="P1692" t="str">
            <v/>
          </cell>
          <cell r="Q1692" t="str">
            <v>97702</v>
          </cell>
          <cell r="R1692" t="str">
            <v/>
          </cell>
          <cell r="S1692" t="str">
            <v/>
          </cell>
          <cell r="T1692" t="str">
            <v/>
          </cell>
          <cell r="U1692" t="str">
            <v>7920</v>
          </cell>
          <cell r="V1692" t="str">
            <v>ZGFT</v>
          </cell>
          <cell r="W1692">
            <v>45748</v>
          </cell>
          <cell r="X1692">
            <v>0.11</v>
          </cell>
          <cell r="Y1692">
            <v>13.884435000000002</v>
          </cell>
        </row>
        <row r="1693">
          <cell r="A1693" t="str">
            <v>97702-000030A000</v>
          </cell>
          <cell r="B1693" t="str">
            <v>FG,INTEL 9260_NA,Packing ASSY,WD104</v>
          </cell>
          <cell r="C1693" t="str">
            <v>429B</v>
          </cell>
          <cell r="D1693" t="str">
            <v>N03</v>
          </cell>
          <cell r="E1693" t="str">
            <v/>
          </cell>
          <cell r="F1693" t="str">
            <v>ZGFT</v>
          </cell>
          <cell r="G1693" t="str">
            <v>OCS  97702</v>
          </cell>
          <cell r="H1693">
            <v>0</v>
          </cell>
          <cell r="I1693">
            <v>1000</v>
          </cell>
          <cell r="J1693">
            <v>12375</v>
          </cell>
          <cell r="K1693">
            <v>12858.15</v>
          </cell>
          <cell r="L1693">
            <v>12508.5</v>
          </cell>
          <cell r="M1693">
            <v>0</v>
          </cell>
          <cell r="N1693">
            <v>0</v>
          </cell>
          <cell r="O1693">
            <v>0</v>
          </cell>
          <cell r="P1693" t="str">
            <v/>
          </cell>
          <cell r="Q1693" t="str">
            <v>97702</v>
          </cell>
          <cell r="R1693" t="str">
            <v/>
          </cell>
          <cell r="S1693" t="str">
            <v/>
          </cell>
          <cell r="T1693" t="str">
            <v/>
          </cell>
          <cell r="U1693" t="str">
            <v>7920</v>
          </cell>
          <cell r="V1693" t="str">
            <v>ZGFT</v>
          </cell>
          <cell r="W1693">
            <v>45748</v>
          </cell>
          <cell r="X1693">
            <v>0.11</v>
          </cell>
          <cell r="Y1693">
            <v>13.884435000000002</v>
          </cell>
        </row>
        <row r="1694">
          <cell r="A1694" t="str">
            <v>97702-000040A000</v>
          </cell>
          <cell r="B1694" t="str">
            <v>FG,INTEL 9260_NA,200pcs packed (LOVN)</v>
          </cell>
          <cell r="C1694" t="str">
            <v>429A</v>
          </cell>
          <cell r="D1694" t="str">
            <v>N03</v>
          </cell>
          <cell r="E1694" t="str">
            <v/>
          </cell>
          <cell r="F1694" t="str">
            <v>ZGFT</v>
          </cell>
          <cell r="G1694" t="str">
            <v>OCS  97702</v>
          </cell>
          <cell r="H1694">
            <v>0</v>
          </cell>
          <cell r="I1694">
            <v>1000</v>
          </cell>
          <cell r="J1694">
            <v>11867.31</v>
          </cell>
          <cell r="K1694">
            <v>11867.31</v>
          </cell>
          <cell r="L1694">
            <v>11510.26</v>
          </cell>
          <cell r="M1694">
            <v>0</v>
          </cell>
          <cell r="N1694">
            <v>0</v>
          </cell>
          <cell r="O1694">
            <v>0</v>
          </cell>
          <cell r="P1694" t="str">
            <v/>
          </cell>
          <cell r="Q1694" t="str">
            <v>97702</v>
          </cell>
          <cell r="R1694" t="str">
            <v/>
          </cell>
          <cell r="S1694" t="str">
            <v/>
          </cell>
          <cell r="T1694" t="str">
            <v/>
          </cell>
          <cell r="U1694" t="str">
            <v>7920</v>
          </cell>
          <cell r="V1694" t="str">
            <v>ZGFT</v>
          </cell>
          <cell r="W1694">
            <v>45748</v>
          </cell>
          <cell r="X1694">
            <v>0.11</v>
          </cell>
          <cell r="Y1694">
            <v>12.776388600000002</v>
          </cell>
        </row>
        <row r="1695">
          <cell r="A1695" t="str">
            <v>97702-000060A000</v>
          </cell>
          <cell r="B1695" t="str">
            <v>FG,INTEL 9260_NA,200pcs packed (LOVN)</v>
          </cell>
          <cell r="C1695" t="str">
            <v>429A</v>
          </cell>
          <cell r="D1695" t="str">
            <v>N03</v>
          </cell>
          <cell r="E1695" t="str">
            <v/>
          </cell>
          <cell r="F1695" t="str">
            <v>ZGFT</v>
          </cell>
          <cell r="G1695" t="str">
            <v>OCS  97702</v>
          </cell>
          <cell r="H1695">
            <v>0</v>
          </cell>
          <cell r="I1695">
            <v>1000</v>
          </cell>
          <cell r="J1695">
            <v>12911.13</v>
          </cell>
          <cell r="K1695">
            <v>12823.96</v>
          </cell>
          <cell r="L1695">
            <v>12466.91</v>
          </cell>
          <cell r="M1695">
            <v>0</v>
          </cell>
          <cell r="N1695">
            <v>1209.29</v>
          </cell>
          <cell r="O1695">
            <v>97</v>
          </cell>
          <cell r="P1695" t="str">
            <v/>
          </cell>
          <cell r="Q1695" t="str">
            <v>97702</v>
          </cell>
          <cell r="R1695" t="str">
            <v/>
          </cell>
          <cell r="S1695" t="str">
            <v/>
          </cell>
          <cell r="T1695" t="str">
            <v/>
          </cell>
          <cell r="U1695" t="str">
            <v>7920</v>
          </cell>
          <cell r="V1695" t="str">
            <v>ZGFT</v>
          </cell>
          <cell r="W1695">
            <v>45748</v>
          </cell>
          <cell r="X1695">
            <v>0.11</v>
          </cell>
          <cell r="Y1695">
            <v>13.838270100000001</v>
          </cell>
        </row>
        <row r="1696">
          <cell r="A1696" t="str">
            <v>97702-000070A000</v>
          </cell>
          <cell r="B1696" t="str">
            <v>FG,INTEL 9260_NA,200pcs packed (LOVN)</v>
          </cell>
          <cell r="C1696" t="str">
            <v>429A</v>
          </cell>
          <cell r="D1696" t="str">
            <v>N03</v>
          </cell>
          <cell r="E1696" t="str">
            <v/>
          </cell>
          <cell r="F1696" t="str">
            <v>ZGFT</v>
          </cell>
          <cell r="G1696" t="str">
            <v>OCS  97702</v>
          </cell>
          <cell r="H1696">
            <v>0</v>
          </cell>
          <cell r="I1696">
            <v>1000</v>
          </cell>
          <cell r="J1696">
            <v>12340</v>
          </cell>
          <cell r="K1696">
            <v>12398.66</v>
          </cell>
          <cell r="L1696">
            <v>12041.61</v>
          </cell>
          <cell r="M1696">
            <v>0</v>
          </cell>
          <cell r="N1696">
            <v>120.42</v>
          </cell>
          <cell r="O1696">
            <v>10</v>
          </cell>
          <cell r="P1696" t="str">
            <v/>
          </cell>
          <cell r="Q1696" t="str">
            <v>97702</v>
          </cell>
          <cell r="R1696" t="str">
            <v/>
          </cell>
          <cell r="S1696" t="str">
            <v/>
          </cell>
          <cell r="T1696" t="str">
            <v/>
          </cell>
          <cell r="U1696" t="str">
            <v>7920</v>
          </cell>
          <cell r="V1696" t="str">
            <v>ZGFT</v>
          </cell>
          <cell r="W1696">
            <v>45748</v>
          </cell>
          <cell r="X1696">
            <v>0.11</v>
          </cell>
          <cell r="Y1696">
            <v>13.366187100000001</v>
          </cell>
        </row>
        <row r="1697">
          <cell r="A1697" t="str">
            <v>97702-000070A000</v>
          </cell>
          <cell r="B1697" t="str">
            <v>FG,INTEL 9260_NA,200pcs packed (LOVN)</v>
          </cell>
          <cell r="C1697" t="str">
            <v>429B</v>
          </cell>
          <cell r="D1697" t="str">
            <v>N03</v>
          </cell>
          <cell r="E1697" t="str">
            <v/>
          </cell>
          <cell r="F1697" t="str">
            <v>ZGFT</v>
          </cell>
          <cell r="G1697" t="str">
            <v>OCS  97702</v>
          </cell>
          <cell r="H1697">
            <v>0</v>
          </cell>
          <cell r="I1697">
            <v>1000</v>
          </cell>
          <cell r="J1697">
            <v>0</v>
          </cell>
          <cell r="K1697">
            <v>12398.66</v>
          </cell>
          <cell r="L1697">
            <v>12041.61</v>
          </cell>
          <cell r="M1697">
            <v>0</v>
          </cell>
          <cell r="N1697">
            <v>0</v>
          </cell>
          <cell r="O1697">
            <v>0</v>
          </cell>
          <cell r="P1697" t="str">
            <v/>
          </cell>
          <cell r="Q1697" t="str">
            <v>97702</v>
          </cell>
          <cell r="R1697" t="str">
            <v/>
          </cell>
          <cell r="S1697" t="str">
            <v/>
          </cell>
          <cell r="T1697" t="str">
            <v/>
          </cell>
          <cell r="U1697" t="str">
            <v>7920</v>
          </cell>
          <cell r="V1697" t="str">
            <v>ZGFT</v>
          </cell>
          <cell r="W1697">
            <v>45748</v>
          </cell>
          <cell r="X1697">
            <v>0.11</v>
          </cell>
          <cell r="Y1697">
            <v>13.366187100000001</v>
          </cell>
        </row>
        <row r="1698">
          <cell r="A1698" t="str">
            <v>97702-000080A000</v>
          </cell>
          <cell r="B1698" t="str">
            <v>FG,INTEL 9260_NA,200pcs packed (LOVN)</v>
          </cell>
          <cell r="C1698" t="str">
            <v>429A</v>
          </cell>
          <cell r="D1698" t="str">
            <v>N03</v>
          </cell>
          <cell r="E1698" t="str">
            <v/>
          </cell>
          <cell r="F1698" t="str">
            <v>ZGFT</v>
          </cell>
          <cell r="G1698" t="str">
            <v>OCS  97702</v>
          </cell>
          <cell r="H1698">
            <v>0</v>
          </cell>
          <cell r="I1698">
            <v>1000</v>
          </cell>
          <cell r="J1698">
            <v>12755.56</v>
          </cell>
          <cell r="K1698">
            <v>12755.75</v>
          </cell>
          <cell r="L1698">
            <v>12398.7</v>
          </cell>
          <cell r="M1698">
            <v>0</v>
          </cell>
          <cell r="N1698">
            <v>223.18</v>
          </cell>
          <cell r="O1698">
            <v>18</v>
          </cell>
          <cell r="P1698" t="str">
            <v/>
          </cell>
          <cell r="Q1698" t="str">
            <v>97702</v>
          </cell>
          <cell r="R1698" t="str">
            <v/>
          </cell>
          <cell r="S1698" t="str">
            <v/>
          </cell>
          <cell r="T1698" t="str">
            <v/>
          </cell>
          <cell r="U1698" t="str">
            <v>7920</v>
          </cell>
          <cell r="V1698" t="str">
            <v>ZGFT</v>
          </cell>
          <cell r="W1698">
            <v>45748</v>
          </cell>
          <cell r="X1698">
            <v>0.11</v>
          </cell>
          <cell r="Y1698">
            <v>13.762557000000003</v>
          </cell>
        </row>
        <row r="1699">
          <cell r="A1699" t="str">
            <v>97703-000010A000</v>
          </cell>
          <cell r="B1699" t="str">
            <v>FG,Cayman_NA,HS125 LOVN,International</v>
          </cell>
          <cell r="C1699" t="str">
            <v>429A</v>
          </cell>
          <cell r="D1699" t="str">
            <v>N03</v>
          </cell>
          <cell r="E1699" t="str">
            <v/>
          </cell>
          <cell r="F1699" t="str">
            <v>ZGFT</v>
          </cell>
          <cell r="G1699" t="str">
            <v>OCS  97703</v>
          </cell>
          <cell r="H1699">
            <v>0</v>
          </cell>
          <cell r="I1699">
            <v>1000</v>
          </cell>
          <cell r="J1699">
            <v>122401.11</v>
          </cell>
          <cell r="K1699">
            <v>26349.74</v>
          </cell>
          <cell r="L1699">
            <v>26048.51</v>
          </cell>
          <cell r="M1699">
            <v>0</v>
          </cell>
          <cell r="N1699">
            <v>0</v>
          </cell>
          <cell r="O1699">
            <v>0</v>
          </cell>
          <cell r="P1699" t="str">
            <v/>
          </cell>
          <cell r="Q1699" t="str">
            <v>97703</v>
          </cell>
          <cell r="R1699" t="str">
            <v/>
          </cell>
          <cell r="S1699" t="str">
            <v/>
          </cell>
          <cell r="T1699" t="str">
            <v/>
          </cell>
          <cell r="U1699" t="str">
            <v>7920</v>
          </cell>
          <cell r="V1699" t="str">
            <v>ZGFT</v>
          </cell>
          <cell r="W1699">
            <v>45748</v>
          </cell>
          <cell r="X1699">
            <v>0.11</v>
          </cell>
          <cell r="Y1699">
            <v>28.913846100000001</v>
          </cell>
        </row>
        <row r="1700">
          <cell r="A1700" t="str">
            <v>97703-000010A000</v>
          </cell>
          <cell r="B1700" t="str">
            <v>FG,Cayman_NA,HS125 LOVN,International</v>
          </cell>
          <cell r="C1700" t="str">
            <v>429B</v>
          </cell>
          <cell r="D1700" t="str">
            <v>N03</v>
          </cell>
          <cell r="E1700" t="str">
            <v/>
          </cell>
          <cell r="F1700" t="str">
            <v>ZGFT</v>
          </cell>
          <cell r="G1700" t="str">
            <v>OCS  97703</v>
          </cell>
          <cell r="H1700">
            <v>0</v>
          </cell>
          <cell r="I1700">
            <v>1000</v>
          </cell>
          <cell r="J1700">
            <v>122401.11</v>
          </cell>
          <cell r="K1700">
            <v>27569.17</v>
          </cell>
          <cell r="L1700">
            <v>27304.37</v>
          </cell>
          <cell r="M1700">
            <v>0</v>
          </cell>
          <cell r="N1700">
            <v>0</v>
          </cell>
          <cell r="O1700">
            <v>0</v>
          </cell>
          <cell r="P1700" t="str">
            <v/>
          </cell>
          <cell r="Q1700" t="str">
            <v>97703</v>
          </cell>
          <cell r="R1700" t="str">
            <v/>
          </cell>
          <cell r="S1700" t="str">
            <v/>
          </cell>
          <cell r="T1700" t="str">
            <v/>
          </cell>
          <cell r="U1700" t="str">
            <v>7920</v>
          </cell>
          <cell r="V1700" t="str">
            <v>ZGFT</v>
          </cell>
          <cell r="W1700">
            <v>45748</v>
          </cell>
          <cell r="X1700">
            <v>0.11</v>
          </cell>
          <cell r="Y1700">
            <v>30.307850699999999</v>
          </cell>
        </row>
        <row r="1701">
          <cell r="A1701" t="str">
            <v>97703-000020A000</v>
          </cell>
          <cell r="B1701" t="str">
            <v>FG,Cayman_NA,Packing ASSY RoHS,HS145</v>
          </cell>
          <cell r="C1701" t="str">
            <v>429A</v>
          </cell>
          <cell r="D1701" t="str">
            <v>N03</v>
          </cell>
          <cell r="E1701" t="str">
            <v/>
          </cell>
          <cell r="F1701" t="str">
            <v>ZGFT</v>
          </cell>
          <cell r="G1701" t="str">
            <v>OCS  97703</v>
          </cell>
          <cell r="H1701">
            <v>0</v>
          </cell>
          <cell r="I1701">
            <v>1000</v>
          </cell>
          <cell r="J1701">
            <v>47135.31</v>
          </cell>
          <cell r="K1701">
            <v>27069.89</v>
          </cell>
          <cell r="L1701">
            <v>26824.03</v>
          </cell>
          <cell r="M1701">
            <v>0</v>
          </cell>
          <cell r="N1701">
            <v>0</v>
          </cell>
          <cell r="O1701">
            <v>0</v>
          </cell>
          <cell r="P1701" t="str">
            <v/>
          </cell>
          <cell r="Q1701" t="str">
            <v>97703</v>
          </cell>
          <cell r="R1701" t="str">
            <v/>
          </cell>
          <cell r="S1701" t="str">
            <v/>
          </cell>
          <cell r="T1701" t="str">
            <v/>
          </cell>
          <cell r="U1701" t="str">
            <v>7920</v>
          </cell>
          <cell r="V1701" t="str">
            <v>ZGFT</v>
          </cell>
          <cell r="W1701">
            <v>45748</v>
          </cell>
          <cell r="X1701">
            <v>0.11</v>
          </cell>
          <cell r="Y1701">
            <v>29.774673300000003</v>
          </cell>
        </row>
        <row r="1702">
          <cell r="A1702" t="str">
            <v>97703-000020A000</v>
          </cell>
          <cell r="B1702" t="str">
            <v>FG,Cayman_NA,Packing ASSY RoHS,HS145</v>
          </cell>
          <cell r="C1702" t="str">
            <v>429B</v>
          </cell>
          <cell r="D1702" t="str">
            <v>N03</v>
          </cell>
          <cell r="E1702" t="str">
            <v/>
          </cell>
          <cell r="F1702" t="str">
            <v>ZGFT</v>
          </cell>
          <cell r="G1702" t="str">
            <v>OCS  97703</v>
          </cell>
          <cell r="H1702">
            <v>0</v>
          </cell>
          <cell r="I1702">
            <v>1000</v>
          </cell>
          <cell r="J1702">
            <v>47135.31</v>
          </cell>
          <cell r="K1702">
            <v>28325.77</v>
          </cell>
          <cell r="L1702">
            <v>28024.54</v>
          </cell>
          <cell r="M1702">
            <v>0</v>
          </cell>
          <cell r="N1702">
            <v>0</v>
          </cell>
          <cell r="O1702">
            <v>0</v>
          </cell>
          <cell r="P1702" t="str">
            <v/>
          </cell>
          <cell r="Q1702" t="str">
            <v>97703</v>
          </cell>
          <cell r="R1702" t="str">
            <v/>
          </cell>
          <cell r="S1702" t="str">
            <v/>
          </cell>
          <cell r="T1702" t="str">
            <v/>
          </cell>
          <cell r="U1702" t="str">
            <v>7920</v>
          </cell>
          <cell r="V1702" t="str">
            <v>ZGFT</v>
          </cell>
          <cell r="W1702">
            <v>45748</v>
          </cell>
          <cell r="X1702">
            <v>0.11</v>
          </cell>
          <cell r="Y1702">
            <v>31.107239400000005</v>
          </cell>
        </row>
        <row r="1703">
          <cell r="A1703" t="str">
            <v>97703-000030A000</v>
          </cell>
          <cell r="B1703" t="str">
            <v>FG,Cobra_NA,Packing ASSY Cobra XD1035</v>
          </cell>
          <cell r="C1703" t="str">
            <v>429A</v>
          </cell>
          <cell r="D1703" t="str">
            <v>N03</v>
          </cell>
          <cell r="E1703" t="str">
            <v/>
          </cell>
          <cell r="F1703" t="str">
            <v>ZGFT</v>
          </cell>
          <cell r="G1703" t="str">
            <v>OCS  97703</v>
          </cell>
          <cell r="H1703">
            <v>0</v>
          </cell>
          <cell r="I1703">
            <v>1000</v>
          </cell>
          <cell r="J1703">
            <v>88725</v>
          </cell>
          <cell r="K1703">
            <v>84342.2</v>
          </cell>
          <cell r="L1703">
            <v>83410.87</v>
          </cell>
          <cell r="M1703">
            <v>0</v>
          </cell>
          <cell r="N1703">
            <v>0</v>
          </cell>
          <cell r="O1703">
            <v>0</v>
          </cell>
          <cell r="P1703" t="str">
            <v/>
          </cell>
          <cell r="Q1703" t="str">
            <v>97703</v>
          </cell>
          <cell r="R1703" t="str">
            <v/>
          </cell>
          <cell r="S1703" t="str">
            <v/>
          </cell>
          <cell r="T1703" t="str">
            <v/>
          </cell>
          <cell r="U1703" t="str">
            <v>7920</v>
          </cell>
          <cell r="V1703" t="str">
            <v>ZGFT</v>
          </cell>
          <cell r="W1703">
            <v>45748</v>
          </cell>
          <cell r="X1703">
            <v>0.11</v>
          </cell>
          <cell r="Y1703">
            <v>92.586065699999992</v>
          </cell>
        </row>
        <row r="1704">
          <cell r="A1704" t="str">
            <v>97703-000030A000</v>
          </cell>
          <cell r="B1704" t="str">
            <v>FG,Cobra_NA,Packing ASSY Cobra XD1035</v>
          </cell>
          <cell r="C1704" t="str">
            <v>429B</v>
          </cell>
          <cell r="D1704" t="str">
            <v>N03</v>
          </cell>
          <cell r="E1704" t="str">
            <v/>
          </cell>
          <cell r="F1704" t="str">
            <v>ZGFT</v>
          </cell>
          <cell r="G1704" t="str">
            <v>OCS  97703</v>
          </cell>
          <cell r="H1704">
            <v>0</v>
          </cell>
          <cell r="I1704">
            <v>1000</v>
          </cell>
          <cell r="J1704">
            <v>89932.5</v>
          </cell>
          <cell r="K1704">
            <v>87070.95</v>
          </cell>
          <cell r="L1704">
            <v>86442.08</v>
          </cell>
          <cell r="M1704">
            <v>0</v>
          </cell>
          <cell r="N1704">
            <v>0</v>
          </cell>
          <cell r="O1704">
            <v>0</v>
          </cell>
          <cell r="P1704" t="str">
            <v/>
          </cell>
          <cell r="Q1704" t="str">
            <v>97703</v>
          </cell>
          <cell r="R1704" t="str">
            <v/>
          </cell>
          <cell r="S1704" t="str">
            <v/>
          </cell>
          <cell r="T1704" t="str">
            <v/>
          </cell>
          <cell r="U1704" t="str">
            <v>7920</v>
          </cell>
          <cell r="V1704" t="str">
            <v>ZGFT</v>
          </cell>
          <cell r="W1704">
            <v>45748</v>
          </cell>
          <cell r="X1704">
            <v>0.11</v>
          </cell>
          <cell r="Y1704">
            <v>95.950708800000015</v>
          </cell>
        </row>
        <row r="1705">
          <cell r="A1705" t="str">
            <v>97703-000040A000</v>
          </cell>
          <cell r="B1705" t="str">
            <v>FG,Praga_NA,Packing ASSY,HD225 (VN) LOVN</v>
          </cell>
          <cell r="C1705" t="str">
            <v>429A</v>
          </cell>
          <cell r="D1705" t="str">
            <v>N03</v>
          </cell>
          <cell r="E1705" t="str">
            <v/>
          </cell>
          <cell r="F1705" t="str">
            <v>ZGFT</v>
          </cell>
          <cell r="G1705" t="str">
            <v>OCS  97703</v>
          </cell>
          <cell r="H1705">
            <v>0</v>
          </cell>
          <cell r="I1705">
            <v>1000</v>
          </cell>
          <cell r="J1705">
            <v>73326.710000000006</v>
          </cell>
          <cell r="K1705">
            <v>69909.960000000006</v>
          </cell>
          <cell r="L1705">
            <v>68697.27</v>
          </cell>
          <cell r="M1705">
            <v>0</v>
          </cell>
          <cell r="N1705">
            <v>5839.27</v>
          </cell>
          <cell r="O1705">
            <v>85</v>
          </cell>
          <cell r="P1705" t="str">
            <v/>
          </cell>
          <cell r="Q1705" t="str">
            <v>97703</v>
          </cell>
          <cell r="R1705" t="str">
            <v/>
          </cell>
          <cell r="S1705" t="str">
            <v/>
          </cell>
          <cell r="T1705" t="str">
            <v/>
          </cell>
          <cell r="U1705" t="str">
            <v>7920</v>
          </cell>
          <cell r="V1705" t="str">
            <v>ZGFT</v>
          </cell>
          <cell r="W1705">
            <v>45748</v>
          </cell>
          <cell r="X1705">
            <v>0.11</v>
          </cell>
          <cell r="Y1705">
            <v>76.253969700000013</v>
          </cell>
        </row>
        <row r="1706">
          <cell r="A1706" t="str">
            <v>97703-000040A000</v>
          </cell>
          <cell r="B1706" t="str">
            <v>FG,Praga_NA,Packing ASSY,HD225 (VN) LOVN</v>
          </cell>
          <cell r="C1706" t="str">
            <v>429B</v>
          </cell>
          <cell r="D1706" t="str">
            <v>N03</v>
          </cell>
          <cell r="E1706" t="str">
            <v/>
          </cell>
          <cell r="F1706" t="str">
            <v>ZGFT</v>
          </cell>
          <cell r="G1706" t="str">
            <v>OCS  97703</v>
          </cell>
          <cell r="H1706">
            <v>0</v>
          </cell>
          <cell r="I1706">
            <v>1000</v>
          </cell>
          <cell r="J1706">
            <v>73533.33</v>
          </cell>
          <cell r="K1706">
            <v>72534.5</v>
          </cell>
          <cell r="L1706">
            <v>71958.31</v>
          </cell>
          <cell r="M1706">
            <v>0</v>
          </cell>
          <cell r="N1706">
            <v>0</v>
          </cell>
          <cell r="O1706">
            <v>0</v>
          </cell>
          <cell r="P1706" t="str">
            <v/>
          </cell>
          <cell r="Q1706" t="str">
            <v>97703</v>
          </cell>
          <cell r="R1706" t="str">
            <v/>
          </cell>
          <cell r="S1706" t="str">
            <v/>
          </cell>
          <cell r="T1706" t="str">
            <v/>
          </cell>
          <cell r="U1706" t="str">
            <v>7920</v>
          </cell>
          <cell r="V1706" t="str">
            <v>ZGFT</v>
          </cell>
          <cell r="W1706">
            <v>45748</v>
          </cell>
          <cell r="X1706">
            <v>0.11</v>
          </cell>
          <cell r="Y1706">
            <v>79.873724100000004</v>
          </cell>
        </row>
        <row r="1707">
          <cell r="A1707" t="str">
            <v>97703-000050A000</v>
          </cell>
          <cell r="B1707" t="str">
            <v>FG,Cobra_NA,Packing ASSY,XD235 LOVN</v>
          </cell>
          <cell r="C1707" t="str">
            <v>429A</v>
          </cell>
          <cell r="D1707" t="str">
            <v>N03</v>
          </cell>
          <cell r="E1707" t="str">
            <v/>
          </cell>
          <cell r="F1707" t="str">
            <v>ZGFT</v>
          </cell>
          <cell r="G1707" t="str">
            <v>OCS  97703</v>
          </cell>
          <cell r="H1707">
            <v>0</v>
          </cell>
          <cell r="I1707">
            <v>1000</v>
          </cell>
          <cell r="J1707">
            <v>104856.62</v>
          </cell>
          <cell r="K1707">
            <v>83007.5</v>
          </cell>
          <cell r="L1707">
            <v>82076.17</v>
          </cell>
          <cell r="M1707">
            <v>0</v>
          </cell>
          <cell r="N1707">
            <v>5334.95</v>
          </cell>
          <cell r="O1707">
            <v>65</v>
          </cell>
          <cell r="P1707" t="str">
            <v/>
          </cell>
          <cell r="Q1707" t="str">
            <v>97703</v>
          </cell>
          <cell r="R1707" t="str">
            <v/>
          </cell>
          <cell r="S1707" t="str">
            <v/>
          </cell>
          <cell r="T1707" t="str">
            <v/>
          </cell>
          <cell r="U1707" t="str">
            <v>7920</v>
          </cell>
          <cell r="V1707" t="str">
            <v>ZGFT</v>
          </cell>
          <cell r="W1707">
            <v>45748</v>
          </cell>
          <cell r="X1707">
            <v>0.11</v>
          </cell>
          <cell r="Y1707">
            <v>91.104548700000009</v>
          </cell>
        </row>
        <row r="1708">
          <cell r="A1708" t="str">
            <v>97703-000050A000</v>
          </cell>
          <cell r="B1708" t="str">
            <v>FG,Cobra_NA,Packing ASSY,XD235 LOVN</v>
          </cell>
          <cell r="C1708" t="str">
            <v>429B</v>
          </cell>
          <cell r="D1708" t="str">
            <v>N03</v>
          </cell>
          <cell r="E1708" t="str">
            <v/>
          </cell>
          <cell r="F1708" t="str">
            <v>ZGFT</v>
          </cell>
          <cell r="G1708" t="str">
            <v>OCS  97703</v>
          </cell>
          <cell r="H1708">
            <v>0</v>
          </cell>
          <cell r="I1708">
            <v>1000</v>
          </cell>
          <cell r="J1708">
            <v>87470</v>
          </cell>
          <cell r="K1708">
            <v>85585.919999999998</v>
          </cell>
          <cell r="L1708">
            <v>84961.71</v>
          </cell>
          <cell r="M1708">
            <v>0</v>
          </cell>
          <cell r="N1708">
            <v>0</v>
          </cell>
          <cell r="O1708">
            <v>0</v>
          </cell>
          <cell r="P1708" t="str">
            <v/>
          </cell>
          <cell r="Q1708" t="str">
            <v>97703</v>
          </cell>
          <cell r="R1708" t="str">
            <v/>
          </cell>
          <cell r="S1708" t="str">
            <v/>
          </cell>
          <cell r="T1708" t="str">
            <v/>
          </cell>
          <cell r="U1708" t="str">
            <v>7920</v>
          </cell>
          <cell r="V1708" t="str">
            <v>ZGFT</v>
          </cell>
          <cell r="W1708">
            <v>45748</v>
          </cell>
          <cell r="X1708">
            <v>0.11</v>
          </cell>
          <cell r="Y1708">
            <v>94.307498100000018</v>
          </cell>
        </row>
        <row r="1709">
          <cell r="A1709" t="str">
            <v>97703-000060A000</v>
          </cell>
          <cell r="B1709" t="str">
            <v>FG,Praga_NA,Packing ASSY,HD1025 LOVN</v>
          </cell>
          <cell r="C1709" t="str">
            <v>429A</v>
          </cell>
          <cell r="D1709" t="str">
            <v>N03</v>
          </cell>
          <cell r="E1709" t="str">
            <v/>
          </cell>
          <cell r="F1709" t="str">
            <v>ZGFT</v>
          </cell>
          <cell r="G1709" t="str">
            <v>OCS  97703</v>
          </cell>
          <cell r="H1709">
            <v>0</v>
          </cell>
          <cell r="I1709">
            <v>1000</v>
          </cell>
          <cell r="J1709">
            <v>72496.98</v>
          </cell>
          <cell r="K1709">
            <v>70502.289999999994</v>
          </cell>
          <cell r="L1709">
            <v>69295.850000000006</v>
          </cell>
          <cell r="M1709">
            <v>0</v>
          </cell>
          <cell r="N1709">
            <v>5959.44</v>
          </cell>
          <cell r="O1709">
            <v>86</v>
          </cell>
          <cell r="P1709" t="str">
            <v/>
          </cell>
          <cell r="Q1709" t="str">
            <v>97703</v>
          </cell>
          <cell r="R1709" t="str">
            <v/>
          </cell>
          <cell r="S1709" t="str">
            <v/>
          </cell>
          <cell r="T1709" t="str">
            <v/>
          </cell>
          <cell r="U1709" t="str">
            <v>7920</v>
          </cell>
          <cell r="V1709" t="str">
            <v>ZGFT</v>
          </cell>
          <cell r="W1709">
            <v>45748</v>
          </cell>
          <cell r="X1709">
            <v>0.11</v>
          </cell>
          <cell r="Y1709">
            <v>76.918393500000008</v>
          </cell>
        </row>
        <row r="1710">
          <cell r="A1710" t="str">
            <v>97703-000060A000</v>
          </cell>
          <cell r="B1710" t="str">
            <v>FG,Praga_NA,Packing ASSY,HD1025 LOVN</v>
          </cell>
          <cell r="C1710" t="str">
            <v>429B</v>
          </cell>
          <cell r="D1710" t="str">
            <v>N03</v>
          </cell>
          <cell r="E1710" t="str">
            <v/>
          </cell>
          <cell r="F1710" t="str">
            <v>ZGFT</v>
          </cell>
          <cell r="G1710" t="str">
            <v>OCS  97703</v>
          </cell>
          <cell r="H1710">
            <v>0</v>
          </cell>
          <cell r="I1710">
            <v>1000</v>
          </cell>
          <cell r="J1710">
            <v>77473.259999999995</v>
          </cell>
          <cell r="K1710">
            <v>73265.210000000006</v>
          </cell>
          <cell r="L1710">
            <v>72684.789999999994</v>
          </cell>
          <cell r="M1710">
            <v>0</v>
          </cell>
          <cell r="N1710">
            <v>0</v>
          </cell>
          <cell r="O1710">
            <v>0</v>
          </cell>
          <cell r="P1710" t="str">
            <v/>
          </cell>
          <cell r="Q1710" t="str">
            <v>97703</v>
          </cell>
          <cell r="R1710" t="str">
            <v/>
          </cell>
          <cell r="S1710" t="str">
            <v/>
          </cell>
          <cell r="T1710" t="str">
            <v/>
          </cell>
          <cell r="U1710" t="str">
            <v>7920</v>
          </cell>
          <cell r="V1710" t="str">
            <v>ZGFT</v>
          </cell>
          <cell r="W1710">
            <v>45748</v>
          </cell>
          <cell r="X1710">
            <v>0.11</v>
          </cell>
          <cell r="Y1710">
            <v>80.680116900000002</v>
          </cell>
        </row>
        <row r="1711">
          <cell r="A1711" t="str">
            <v>97703-000070A000</v>
          </cell>
          <cell r="B1711" t="str">
            <v>FG,Diamante_NA,Packing ASSY,LS425 LOVN</v>
          </cell>
          <cell r="C1711" t="str">
            <v>429A</v>
          </cell>
          <cell r="D1711" t="str">
            <v>N03</v>
          </cell>
          <cell r="E1711" t="str">
            <v/>
          </cell>
          <cell r="F1711" t="str">
            <v>ZGFT</v>
          </cell>
          <cell r="G1711" t="str">
            <v>OCS  97703</v>
          </cell>
          <cell r="H1711">
            <v>0</v>
          </cell>
          <cell r="I1711">
            <v>1000</v>
          </cell>
          <cell r="J1711">
            <v>42056.25</v>
          </cell>
          <cell r="K1711">
            <v>40023.47</v>
          </cell>
          <cell r="L1711">
            <v>39307.26</v>
          </cell>
          <cell r="M1711">
            <v>0</v>
          </cell>
          <cell r="N1711">
            <v>0</v>
          </cell>
          <cell r="O1711">
            <v>0</v>
          </cell>
          <cell r="P1711" t="str">
            <v/>
          </cell>
          <cell r="Q1711" t="str">
            <v>97703</v>
          </cell>
          <cell r="R1711" t="str">
            <v/>
          </cell>
          <cell r="S1711" t="str">
            <v/>
          </cell>
          <cell r="T1711" t="str">
            <v/>
          </cell>
          <cell r="U1711" t="str">
            <v>7920</v>
          </cell>
          <cell r="V1711" t="str">
            <v>ZGFT</v>
          </cell>
          <cell r="W1711">
            <v>45748</v>
          </cell>
          <cell r="X1711">
            <v>0.11</v>
          </cell>
          <cell r="Y1711">
            <v>43.631058600000003</v>
          </cell>
        </row>
        <row r="1712">
          <cell r="A1712" t="str">
            <v>97703-000070A000</v>
          </cell>
          <cell r="B1712" t="str">
            <v>FG,Diamante_NA,Packing ASSY,LS425 LOVN</v>
          </cell>
          <cell r="C1712" t="str">
            <v>429B</v>
          </cell>
          <cell r="D1712" t="str">
            <v>N03</v>
          </cell>
          <cell r="E1712" t="str">
            <v/>
          </cell>
          <cell r="F1712" t="str">
            <v>ZGFT</v>
          </cell>
          <cell r="G1712" t="str">
            <v>OCS  97703</v>
          </cell>
          <cell r="H1712">
            <v>0</v>
          </cell>
          <cell r="I1712">
            <v>1000</v>
          </cell>
          <cell r="J1712">
            <v>44687.59</v>
          </cell>
          <cell r="K1712">
            <v>42217.17</v>
          </cell>
          <cell r="L1712">
            <v>41717.519999999997</v>
          </cell>
          <cell r="M1712">
            <v>0</v>
          </cell>
          <cell r="N1712">
            <v>0</v>
          </cell>
          <cell r="O1712">
            <v>0</v>
          </cell>
          <cell r="P1712" t="str">
            <v/>
          </cell>
          <cell r="Q1712" t="str">
            <v>97703</v>
          </cell>
          <cell r="R1712" t="str">
            <v/>
          </cell>
          <cell r="S1712" t="str">
            <v/>
          </cell>
          <cell r="T1712" t="str">
            <v/>
          </cell>
          <cell r="U1712" t="str">
            <v>7920</v>
          </cell>
          <cell r="V1712" t="str">
            <v>ZGFT</v>
          </cell>
          <cell r="W1712">
            <v>45748</v>
          </cell>
          <cell r="X1712">
            <v>0.11</v>
          </cell>
          <cell r="Y1712">
            <v>46.306447199999994</v>
          </cell>
        </row>
        <row r="1713">
          <cell r="A1713" t="str">
            <v>97703-000080A000</v>
          </cell>
          <cell r="B1713" t="str">
            <v>FG,Diamante_NA,Packing ASSY,LS445 LOVN</v>
          </cell>
          <cell r="C1713" t="str">
            <v>429A</v>
          </cell>
          <cell r="D1713" t="str">
            <v>N03</v>
          </cell>
          <cell r="E1713" t="str">
            <v/>
          </cell>
          <cell r="F1713" t="str">
            <v>ZGFT</v>
          </cell>
          <cell r="G1713" t="str">
            <v>OCS  97703</v>
          </cell>
          <cell r="H1713">
            <v>0</v>
          </cell>
          <cell r="I1713">
            <v>1000</v>
          </cell>
          <cell r="J1713">
            <v>46073.61</v>
          </cell>
          <cell r="K1713">
            <v>40765.32</v>
          </cell>
          <cell r="L1713">
            <v>40054.11</v>
          </cell>
          <cell r="M1713">
            <v>0</v>
          </cell>
          <cell r="N1713">
            <v>1441.95</v>
          </cell>
          <cell r="O1713">
            <v>36</v>
          </cell>
          <cell r="P1713" t="str">
            <v/>
          </cell>
          <cell r="Q1713" t="str">
            <v>97703</v>
          </cell>
          <cell r="R1713" t="str">
            <v/>
          </cell>
          <cell r="S1713" t="str">
            <v/>
          </cell>
          <cell r="T1713" t="str">
            <v/>
          </cell>
          <cell r="U1713" t="str">
            <v>7920</v>
          </cell>
          <cell r="V1713" t="str">
            <v>ZGFT</v>
          </cell>
          <cell r="W1713">
            <v>45748</v>
          </cell>
          <cell r="X1713">
            <v>0.11</v>
          </cell>
          <cell r="Y1713">
            <v>44.460062100000009</v>
          </cell>
        </row>
        <row r="1714">
          <cell r="A1714" t="str">
            <v>97703-000080A000</v>
          </cell>
          <cell r="B1714" t="str">
            <v>FG,Diamante_NA,Packing ASSY,LS445 LOVN</v>
          </cell>
          <cell r="C1714" t="str">
            <v>429B</v>
          </cell>
          <cell r="D1714" t="str">
            <v>N03</v>
          </cell>
          <cell r="E1714" t="str">
            <v/>
          </cell>
          <cell r="F1714" t="str">
            <v>ZGFT</v>
          </cell>
          <cell r="G1714" t="str">
            <v>OCS  97703</v>
          </cell>
          <cell r="H1714">
            <v>0</v>
          </cell>
          <cell r="I1714">
            <v>1000</v>
          </cell>
          <cell r="J1714">
            <v>46114.81</v>
          </cell>
          <cell r="K1714">
            <v>42866.68</v>
          </cell>
          <cell r="L1714">
            <v>42390.39</v>
          </cell>
          <cell r="M1714">
            <v>0</v>
          </cell>
          <cell r="N1714">
            <v>0</v>
          </cell>
          <cell r="O1714">
            <v>0</v>
          </cell>
          <cell r="P1714" t="str">
            <v/>
          </cell>
          <cell r="Q1714" t="str">
            <v>97703</v>
          </cell>
          <cell r="R1714" t="str">
            <v/>
          </cell>
          <cell r="S1714" t="str">
            <v/>
          </cell>
          <cell r="T1714" t="str">
            <v/>
          </cell>
          <cell r="U1714" t="str">
            <v>7920</v>
          </cell>
          <cell r="V1714" t="str">
            <v>ZGFT</v>
          </cell>
          <cell r="W1714">
            <v>45748</v>
          </cell>
          <cell r="X1714">
            <v>0.11</v>
          </cell>
          <cell r="Y1714">
            <v>47.053332900000001</v>
          </cell>
        </row>
        <row r="1715">
          <cell r="A1715" t="str">
            <v>97703-000090A000</v>
          </cell>
          <cell r="B1715" t="str">
            <v>FG,Cayman_NA,Packing ASSY,HS145 LOVN</v>
          </cell>
          <cell r="C1715" t="str">
            <v>429A</v>
          </cell>
          <cell r="D1715" t="str">
            <v>N03</v>
          </cell>
          <cell r="E1715" t="str">
            <v/>
          </cell>
          <cell r="F1715" t="str">
            <v>ZGFT</v>
          </cell>
          <cell r="G1715" t="str">
            <v>OCS  97703</v>
          </cell>
          <cell r="H1715">
            <v>0</v>
          </cell>
          <cell r="I1715">
            <v>1000</v>
          </cell>
          <cell r="J1715">
            <v>30197.8</v>
          </cell>
          <cell r="K1715">
            <v>26263.48</v>
          </cell>
          <cell r="L1715">
            <v>26130.52</v>
          </cell>
          <cell r="M1715">
            <v>0</v>
          </cell>
          <cell r="N1715">
            <v>1541.7</v>
          </cell>
          <cell r="O1715">
            <v>59</v>
          </cell>
          <cell r="P1715" t="str">
            <v/>
          </cell>
          <cell r="Q1715" t="str">
            <v>97703</v>
          </cell>
          <cell r="R1715" t="str">
            <v/>
          </cell>
          <cell r="S1715" t="str">
            <v/>
          </cell>
          <cell r="T1715" t="str">
            <v/>
          </cell>
          <cell r="U1715" t="str">
            <v>7920</v>
          </cell>
          <cell r="V1715" t="str">
            <v>ZGFT</v>
          </cell>
          <cell r="W1715">
            <v>45748</v>
          </cell>
          <cell r="X1715">
            <v>0.11</v>
          </cell>
          <cell r="Y1715">
            <v>29.004877200000003</v>
          </cell>
        </row>
        <row r="1716">
          <cell r="A1716" t="str">
            <v>97703-000090A000</v>
          </cell>
          <cell r="B1716" t="str">
            <v>FG,Cayman_NA,Packing ASSY,HS145 LOVN</v>
          </cell>
          <cell r="C1716" t="str">
            <v>429B</v>
          </cell>
          <cell r="D1716" t="str">
            <v>N03</v>
          </cell>
          <cell r="E1716" t="str">
            <v/>
          </cell>
          <cell r="F1716" t="str">
            <v>ZGFT</v>
          </cell>
          <cell r="G1716" t="str">
            <v>OCS  97703</v>
          </cell>
          <cell r="H1716">
            <v>0</v>
          </cell>
          <cell r="I1716">
            <v>1000</v>
          </cell>
          <cell r="J1716">
            <v>29562.2</v>
          </cell>
          <cell r="K1716">
            <v>27583.72</v>
          </cell>
          <cell r="L1716">
            <v>27380.66</v>
          </cell>
          <cell r="M1716">
            <v>0</v>
          </cell>
          <cell r="N1716">
            <v>0</v>
          </cell>
          <cell r="O1716">
            <v>0</v>
          </cell>
          <cell r="P1716" t="str">
            <v/>
          </cell>
          <cell r="Q1716" t="str">
            <v>97703</v>
          </cell>
          <cell r="R1716" t="str">
            <v/>
          </cell>
          <cell r="S1716" t="str">
            <v/>
          </cell>
          <cell r="T1716" t="str">
            <v/>
          </cell>
          <cell r="U1716" t="str">
            <v>7920</v>
          </cell>
          <cell r="V1716" t="str">
            <v>ZGFT</v>
          </cell>
          <cell r="W1716">
            <v>45748</v>
          </cell>
          <cell r="X1716">
            <v>0.11</v>
          </cell>
          <cell r="Y1716">
            <v>30.392532600000003</v>
          </cell>
        </row>
        <row r="1717">
          <cell r="A1717" t="str">
            <v>97703-000100A000</v>
          </cell>
          <cell r="B1717" t="str">
            <v>FG,Cayman_NA,Packing ASSY,HS125 LOVN</v>
          </cell>
          <cell r="C1717" t="str">
            <v>429A</v>
          </cell>
          <cell r="D1717" t="str">
            <v>N03</v>
          </cell>
          <cell r="E1717" t="str">
            <v/>
          </cell>
          <cell r="F1717" t="str">
            <v>ZGFT</v>
          </cell>
          <cell r="G1717" t="str">
            <v>OCS  97703</v>
          </cell>
          <cell r="H1717">
            <v>0</v>
          </cell>
          <cell r="I1717">
            <v>1000</v>
          </cell>
          <cell r="J1717">
            <v>27483.9</v>
          </cell>
          <cell r="K1717">
            <v>25543.86</v>
          </cell>
          <cell r="L1717">
            <v>25355.53</v>
          </cell>
          <cell r="M1717">
            <v>0</v>
          </cell>
          <cell r="N1717">
            <v>0</v>
          </cell>
          <cell r="O1717">
            <v>0</v>
          </cell>
          <cell r="P1717" t="str">
            <v/>
          </cell>
          <cell r="Q1717" t="str">
            <v>97703</v>
          </cell>
          <cell r="R1717" t="str">
            <v/>
          </cell>
          <cell r="S1717" t="str">
            <v/>
          </cell>
          <cell r="T1717" t="str">
            <v/>
          </cell>
          <cell r="U1717" t="str">
            <v>7920</v>
          </cell>
          <cell r="V1717" t="str">
            <v>ZGFT</v>
          </cell>
          <cell r="W1717">
            <v>45748</v>
          </cell>
          <cell r="X1717">
            <v>0.11</v>
          </cell>
          <cell r="Y1717">
            <v>28.1446383</v>
          </cell>
        </row>
        <row r="1718">
          <cell r="A1718" t="str">
            <v>97703-000100A000</v>
          </cell>
          <cell r="B1718" t="str">
            <v>FG,Cayman_NA,Packing ASSY,HS125 LOVN</v>
          </cell>
          <cell r="C1718" t="str">
            <v>429B</v>
          </cell>
          <cell r="D1718" t="str">
            <v>N03</v>
          </cell>
          <cell r="E1718" t="str">
            <v/>
          </cell>
          <cell r="F1718" t="str">
            <v>ZGFT</v>
          </cell>
          <cell r="G1718" t="str">
            <v>OCS  97703</v>
          </cell>
          <cell r="H1718">
            <v>0</v>
          </cell>
          <cell r="I1718">
            <v>1000</v>
          </cell>
          <cell r="J1718">
            <v>28170</v>
          </cell>
          <cell r="K1718">
            <v>26763.29</v>
          </cell>
          <cell r="L1718">
            <v>26611.39</v>
          </cell>
          <cell r="M1718">
            <v>0</v>
          </cell>
          <cell r="N1718">
            <v>0</v>
          </cell>
          <cell r="O1718">
            <v>0</v>
          </cell>
          <cell r="P1718" t="str">
            <v/>
          </cell>
          <cell r="Q1718" t="str">
            <v>97703</v>
          </cell>
          <cell r="R1718" t="str">
            <v/>
          </cell>
          <cell r="S1718" t="str">
            <v/>
          </cell>
          <cell r="T1718" t="str">
            <v/>
          </cell>
          <cell r="U1718" t="str">
            <v>7920</v>
          </cell>
          <cell r="V1718" t="str">
            <v>ZGFT</v>
          </cell>
          <cell r="W1718">
            <v>45748</v>
          </cell>
          <cell r="X1718">
            <v>0.11</v>
          </cell>
          <cell r="Y1718">
            <v>29.538642900000003</v>
          </cell>
        </row>
        <row r="1719">
          <cell r="A1719" t="str">
            <v>97703-000120A000</v>
          </cell>
          <cell r="B1719" t="str">
            <v>FG,Sebring_NA,Packing ASSY,AU335 LOVN</v>
          </cell>
          <cell r="C1719" t="str">
            <v>429A</v>
          </cell>
          <cell r="D1719" t="str">
            <v>N03</v>
          </cell>
          <cell r="E1719" t="str">
            <v/>
          </cell>
          <cell r="F1719" t="str">
            <v>ZGFT</v>
          </cell>
          <cell r="G1719" t="str">
            <v>OCS  97703</v>
          </cell>
          <cell r="H1719">
            <v>0</v>
          </cell>
          <cell r="I1719">
            <v>1000</v>
          </cell>
          <cell r="J1719">
            <v>45232.5</v>
          </cell>
          <cell r="K1719">
            <v>31401.75</v>
          </cell>
          <cell r="L1719">
            <v>30933.54</v>
          </cell>
          <cell r="M1719">
            <v>0</v>
          </cell>
          <cell r="N1719">
            <v>4825.63</v>
          </cell>
          <cell r="O1719">
            <v>156</v>
          </cell>
          <cell r="P1719" t="str">
            <v/>
          </cell>
          <cell r="Q1719" t="str">
            <v>97703</v>
          </cell>
          <cell r="R1719" t="str">
            <v/>
          </cell>
          <cell r="S1719" t="str">
            <v/>
          </cell>
          <cell r="T1719" t="str">
            <v/>
          </cell>
          <cell r="U1719" t="str">
            <v>7920</v>
          </cell>
          <cell r="V1719" t="str">
            <v>ZGFT</v>
          </cell>
          <cell r="W1719">
            <v>45748</v>
          </cell>
          <cell r="X1719">
            <v>0.11</v>
          </cell>
          <cell r="Y1719">
            <v>34.336229400000001</v>
          </cell>
        </row>
        <row r="1720">
          <cell r="A1720" t="str">
            <v>97703-000120A000</v>
          </cell>
          <cell r="B1720" t="str">
            <v>FG,Sebring_NA,Packing ASSY,AU335 LOVN</v>
          </cell>
          <cell r="C1720" t="str">
            <v>429B</v>
          </cell>
          <cell r="D1720" t="str">
            <v>N03</v>
          </cell>
          <cell r="E1720" t="str">
            <v/>
          </cell>
          <cell r="F1720" t="str">
            <v>ZGFT</v>
          </cell>
          <cell r="G1720" t="str">
            <v>OCS  97703</v>
          </cell>
          <cell r="H1720">
            <v>0</v>
          </cell>
          <cell r="I1720">
            <v>1000</v>
          </cell>
          <cell r="J1720">
            <v>30656.22</v>
          </cell>
          <cell r="K1720">
            <v>31640.23</v>
          </cell>
          <cell r="L1720">
            <v>31064.43</v>
          </cell>
          <cell r="M1720">
            <v>0</v>
          </cell>
          <cell r="N1720">
            <v>0</v>
          </cell>
          <cell r="O1720">
            <v>0</v>
          </cell>
          <cell r="P1720" t="str">
            <v/>
          </cell>
          <cell r="Q1720" t="str">
            <v>97703</v>
          </cell>
          <cell r="R1720" t="str">
            <v/>
          </cell>
          <cell r="S1720" t="str">
            <v/>
          </cell>
          <cell r="T1720" t="str">
            <v/>
          </cell>
          <cell r="U1720" t="str">
            <v>7920</v>
          </cell>
          <cell r="V1720" t="str">
            <v>ZGFT</v>
          </cell>
          <cell r="W1720">
            <v>45748</v>
          </cell>
          <cell r="X1720">
            <v>0.11</v>
          </cell>
          <cell r="Y1720">
            <v>34.481517300000007</v>
          </cell>
        </row>
        <row r="1721">
          <cell r="A1721" t="str">
            <v>97703-000130A000</v>
          </cell>
          <cell r="B1721" t="str">
            <v>FG,Diamante_NA,Packing ASSY,LS445 (LOVN)</v>
          </cell>
          <cell r="C1721" t="str">
            <v>429A</v>
          </cell>
          <cell r="D1721" t="str">
            <v>N03</v>
          </cell>
          <cell r="E1721" t="str">
            <v/>
          </cell>
          <cell r="F1721" t="str">
            <v>ZGFT</v>
          </cell>
          <cell r="G1721" t="str">
            <v>OCS  97703</v>
          </cell>
          <cell r="H1721">
            <v>0</v>
          </cell>
          <cell r="I1721">
            <v>1000</v>
          </cell>
          <cell r="J1721">
            <v>45236.39</v>
          </cell>
          <cell r="K1721">
            <v>40807.519999999997</v>
          </cell>
          <cell r="L1721">
            <v>40333.980000000003</v>
          </cell>
          <cell r="M1721">
            <v>0</v>
          </cell>
          <cell r="N1721">
            <v>0</v>
          </cell>
          <cell r="O1721">
            <v>0</v>
          </cell>
          <cell r="P1721" t="str">
            <v/>
          </cell>
          <cell r="Q1721" t="str">
            <v>97703</v>
          </cell>
          <cell r="R1721" t="str">
            <v/>
          </cell>
          <cell r="S1721" t="str">
            <v/>
          </cell>
          <cell r="T1721" t="str">
            <v/>
          </cell>
          <cell r="U1721" t="str">
            <v>7920</v>
          </cell>
          <cell r="V1721" t="str">
            <v>ZGFT</v>
          </cell>
          <cell r="W1721">
            <v>45748</v>
          </cell>
          <cell r="X1721">
            <v>0.11</v>
          </cell>
          <cell r="Y1721">
            <v>44.770717800000007</v>
          </cell>
        </row>
        <row r="1722">
          <cell r="A1722" t="str">
            <v>97703-000130A000</v>
          </cell>
          <cell r="B1722" t="str">
            <v>FG,Diamante_NA,Packing ASSY,LS445 (LOVN)</v>
          </cell>
          <cell r="C1722" t="str">
            <v>429B</v>
          </cell>
          <cell r="D1722" t="str">
            <v>N03</v>
          </cell>
          <cell r="E1722" t="str">
            <v/>
          </cell>
          <cell r="F1722" t="str">
            <v>ZGFT</v>
          </cell>
          <cell r="G1722" t="str">
            <v>OCS  97703</v>
          </cell>
          <cell r="H1722">
            <v>0</v>
          </cell>
          <cell r="I1722">
            <v>1000</v>
          </cell>
          <cell r="J1722">
            <v>45236.39</v>
          </cell>
          <cell r="K1722">
            <v>42945.73</v>
          </cell>
          <cell r="L1722">
            <v>42472.18</v>
          </cell>
          <cell r="M1722">
            <v>0</v>
          </cell>
          <cell r="N1722">
            <v>0</v>
          </cell>
          <cell r="O1722">
            <v>0</v>
          </cell>
          <cell r="P1722" t="str">
            <v/>
          </cell>
          <cell r="Q1722" t="str">
            <v>97703</v>
          </cell>
          <cell r="R1722" t="str">
            <v/>
          </cell>
          <cell r="S1722" t="str">
            <v/>
          </cell>
          <cell r="T1722" t="str">
            <v/>
          </cell>
          <cell r="U1722" t="str">
            <v>7920</v>
          </cell>
          <cell r="V1722" t="str">
            <v>ZGFT</v>
          </cell>
          <cell r="W1722">
            <v>45748</v>
          </cell>
          <cell r="X1722">
            <v>0.11</v>
          </cell>
          <cell r="Y1722">
            <v>47.144119800000006</v>
          </cell>
        </row>
        <row r="1723">
          <cell r="A1723" t="str">
            <v>97703-000140A000</v>
          </cell>
          <cell r="B1723" t="str">
            <v>FG,Diamante_NA,Packing ASSY,LS425 (LOVN)</v>
          </cell>
          <cell r="C1723" t="str">
            <v>429A</v>
          </cell>
          <cell r="D1723" t="str">
            <v>N03</v>
          </cell>
          <cell r="E1723" t="str">
            <v/>
          </cell>
          <cell r="F1723" t="str">
            <v>ZGFT</v>
          </cell>
          <cell r="G1723" t="str">
            <v>OCS  97703</v>
          </cell>
          <cell r="H1723">
            <v>0</v>
          </cell>
          <cell r="I1723">
            <v>1000</v>
          </cell>
          <cell r="J1723">
            <v>44089.04</v>
          </cell>
          <cell r="K1723">
            <v>40075.17</v>
          </cell>
          <cell r="L1723">
            <v>39592.129999999997</v>
          </cell>
          <cell r="M1723">
            <v>0</v>
          </cell>
          <cell r="N1723">
            <v>0</v>
          </cell>
          <cell r="O1723">
            <v>0</v>
          </cell>
          <cell r="P1723" t="str">
            <v/>
          </cell>
          <cell r="Q1723" t="str">
            <v>97703</v>
          </cell>
          <cell r="R1723" t="str">
            <v/>
          </cell>
          <cell r="S1723" t="str">
            <v/>
          </cell>
          <cell r="T1723" t="str">
            <v/>
          </cell>
          <cell r="U1723" t="str">
            <v>7920</v>
          </cell>
          <cell r="V1723" t="str">
            <v>ZGFT</v>
          </cell>
          <cell r="W1723">
            <v>45748</v>
          </cell>
          <cell r="X1723">
            <v>0.11</v>
          </cell>
          <cell r="Y1723">
            <v>43.947264300000001</v>
          </cell>
        </row>
        <row r="1724">
          <cell r="A1724" t="str">
            <v>97703-000140A000</v>
          </cell>
          <cell r="B1724" t="str">
            <v>FG,Diamante_NA,Packing ASSY,LS425 (LOVN)</v>
          </cell>
          <cell r="C1724" t="str">
            <v>429B</v>
          </cell>
          <cell r="D1724" t="str">
            <v>N03</v>
          </cell>
          <cell r="E1724" t="str">
            <v/>
          </cell>
          <cell r="F1724" t="str">
            <v>ZGFT</v>
          </cell>
          <cell r="G1724" t="str">
            <v>OCS  97703</v>
          </cell>
          <cell r="H1724">
            <v>0</v>
          </cell>
          <cell r="I1724">
            <v>1000</v>
          </cell>
          <cell r="J1724">
            <v>44089.04</v>
          </cell>
          <cell r="K1724">
            <v>42268.87</v>
          </cell>
          <cell r="L1724">
            <v>41770.46</v>
          </cell>
          <cell r="M1724">
            <v>0</v>
          </cell>
          <cell r="N1724">
            <v>0</v>
          </cell>
          <cell r="O1724">
            <v>0</v>
          </cell>
          <cell r="P1724" t="str">
            <v/>
          </cell>
          <cell r="Q1724" t="str">
            <v>97703</v>
          </cell>
          <cell r="R1724" t="str">
            <v/>
          </cell>
          <cell r="S1724" t="str">
            <v/>
          </cell>
          <cell r="T1724" t="str">
            <v/>
          </cell>
          <cell r="U1724" t="str">
            <v>7920</v>
          </cell>
          <cell r="V1724" t="str">
            <v>ZGFT</v>
          </cell>
          <cell r="W1724">
            <v>45748</v>
          </cell>
          <cell r="X1724">
            <v>0.11</v>
          </cell>
          <cell r="Y1724">
            <v>46.365210600000005</v>
          </cell>
        </row>
        <row r="1725">
          <cell r="A1725" t="str">
            <v>97703-000150A000</v>
          </cell>
          <cell r="B1725" t="str">
            <v>FG,Diamante_NA,Packing ASSY,LS425-BU</v>
          </cell>
          <cell r="C1725" t="str">
            <v>429A</v>
          </cell>
          <cell r="D1725" t="str">
            <v>N03</v>
          </cell>
          <cell r="E1725" t="str">
            <v/>
          </cell>
          <cell r="F1725" t="str">
            <v>ZGFT</v>
          </cell>
          <cell r="G1725" t="str">
            <v>OCS  97703</v>
          </cell>
          <cell r="H1725">
            <v>0</v>
          </cell>
          <cell r="I1725">
            <v>1000</v>
          </cell>
          <cell r="J1725">
            <v>38255.980000000003</v>
          </cell>
          <cell r="K1725">
            <v>34312.46</v>
          </cell>
          <cell r="L1725">
            <v>33866.019999999997</v>
          </cell>
          <cell r="M1725">
            <v>0</v>
          </cell>
          <cell r="N1725">
            <v>0</v>
          </cell>
          <cell r="O1725">
            <v>0</v>
          </cell>
          <cell r="P1725" t="str">
            <v/>
          </cell>
          <cell r="Q1725" t="str">
            <v>97703</v>
          </cell>
          <cell r="R1725" t="str">
            <v/>
          </cell>
          <cell r="S1725" t="str">
            <v/>
          </cell>
          <cell r="T1725" t="str">
            <v/>
          </cell>
          <cell r="U1725" t="str">
            <v>7920</v>
          </cell>
          <cell r="V1725" t="str">
            <v>ZGFT</v>
          </cell>
          <cell r="W1725">
            <v>45748</v>
          </cell>
          <cell r="X1725">
            <v>0.11</v>
          </cell>
          <cell r="Y1725">
            <v>37.591282200000002</v>
          </cell>
        </row>
        <row r="1726">
          <cell r="A1726" t="str">
            <v>97703-000150A000</v>
          </cell>
          <cell r="B1726" t="str">
            <v>FG,Diamante_NA,Packing ASSY,LS425-BU</v>
          </cell>
          <cell r="C1726" t="str">
            <v>429B</v>
          </cell>
          <cell r="D1726" t="str">
            <v>N03</v>
          </cell>
          <cell r="E1726" t="str">
            <v/>
          </cell>
          <cell r="F1726" t="str">
            <v>ZGFT</v>
          </cell>
          <cell r="G1726" t="str">
            <v>OCS  97703</v>
          </cell>
          <cell r="H1726">
            <v>0</v>
          </cell>
          <cell r="I1726">
            <v>1000</v>
          </cell>
          <cell r="J1726">
            <v>38255.980000000003</v>
          </cell>
          <cell r="K1726">
            <v>36506.769999999997</v>
          </cell>
          <cell r="L1726">
            <v>36044.959999999999</v>
          </cell>
          <cell r="M1726">
            <v>0</v>
          </cell>
          <cell r="N1726">
            <v>0</v>
          </cell>
          <cell r="O1726">
            <v>0</v>
          </cell>
          <cell r="P1726" t="str">
            <v/>
          </cell>
          <cell r="Q1726" t="str">
            <v>97703</v>
          </cell>
          <cell r="R1726" t="str">
            <v/>
          </cell>
          <cell r="S1726" t="str">
            <v/>
          </cell>
          <cell r="T1726" t="str">
            <v/>
          </cell>
          <cell r="U1726" t="str">
            <v>7920</v>
          </cell>
          <cell r="V1726" t="str">
            <v>ZGFT</v>
          </cell>
          <cell r="W1726">
            <v>45748</v>
          </cell>
          <cell r="X1726">
            <v>0.11</v>
          </cell>
          <cell r="Y1726">
            <v>40.009905599999996</v>
          </cell>
        </row>
        <row r="1727">
          <cell r="A1727" t="str">
            <v>97703-000160A000</v>
          </cell>
          <cell r="B1727" t="str">
            <v>FG,Praga_NA,Packing ASSY,HD1025</v>
          </cell>
          <cell r="C1727" t="str">
            <v>429A</v>
          </cell>
          <cell r="D1727" t="str">
            <v>N03</v>
          </cell>
          <cell r="E1727" t="str">
            <v/>
          </cell>
          <cell r="F1727" t="str">
            <v>ZGFT</v>
          </cell>
          <cell r="G1727" t="str">
            <v>OCS  97703</v>
          </cell>
          <cell r="H1727">
            <v>0</v>
          </cell>
          <cell r="I1727">
            <v>1000</v>
          </cell>
          <cell r="J1727">
            <v>67627.17</v>
          </cell>
          <cell r="K1727">
            <v>68169.86</v>
          </cell>
          <cell r="L1727">
            <v>67301.02</v>
          </cell>
          <cell r="M1727">
            <v>0</v>
          </cell>
          <cell r="N1727">
            <v>3095.85</v>
          </cell>
          <cell r="O1727">
            <v>46</v>
          </cell>
          <cell r="P1727" t="str">
            <v/>
          </cell>
          <cell r="Q1727" t="str">
            <v>97703</v>
          </cell>
          <cell r="R1727" t="str">
            <v/>
          </cell>
          <cell r="S1727" t="str">
            <v/>
          </cell>
          <cell r="T1727" t="str">
            <v/>
          </cell>
          <cell r="U1727" t="str">
            <v>7920</v>
          </cell>
          <cell r="V1727" t="str">
            <v>ZGFT</v>
          </cell>
          <cell r="W1727">
            <v>45748</v>
          </cell>
          <cell r="X1727">
            <v>0.11</v>
          </cell>
          <cell r="Y1727">
            <v>74.704132200000018</v>
          </cell>
        </row>
        <row r="1728">
          <cell r="A1728" t="str">
            <v>97703-000160A000</v>
          </cell>
          <cell r="B1728" t="str">
            <v>FG,Praga_NA,Packing ASSY,HD1025</v>
          </cell>
          <cell r="C1728" t="str">
            <v>429B</v>
          </cell>
          <cell r="D1728" t="str">
            <v>N03</v>
          </cell>
          <cell r="E1728" t="str">
            <v/>
          </cell>
          <cell r="F1728" t="str">
            <v>ZGFT</v>
          </cell>
          <cell r="G1728" t="str">
            <v>OCS  97703</v>
          </cell>
          <cell r="H1728">
            <v>0</v>
          </cell>
          <cell r="I1728">
            <v>1000</v>
          </cell>
          <cell r="J1728">
            <v>0</v>
          </cell>
          <cell r="K1728">
            <v>74566.58</v>
          </cell>
          <cell r="L1728">
            <v>73645.259999999995</v>
          </cell>
          <cell r="M1728">
            <v>0</v>
          </cell>
          <cell r="N1728">
            <v>0</v>
          </cell>
          <cell r="O1728">
            <v>0</v>
          </cell>
          <cell r="P1728" t="str">
            <v/>
          </cell>
          <cell r="Q1728" t="str">
            <v>97703</v>
          </cell>
          <cell r="R1728" t="str">
            <v/>
          </cell>
          <cell r="S1728" t="str">
            <v/>
          </cell>
          <cell r="T1728" t="str">
            <v/>
          </cell>
          <cell r="U1728" t="str">
            <v>7920</v>
          </cell>
          <cell r="V1728" t="str">
            <v>ZGFT</v>
          </cell>
          <cell r="W1728">
            <v>45748</v>
          </cell>
          <cell r="X1728">
            <v>0.11</v>
          </cell>
          <cell r="Y1728">
            <v>81.746238599999998</v>
          </cell>
        </row>
        <row r="1729">
          <cell r="A1729" t="str">
            <v>97703-000170A000</v>
          </cell>
          <cell r="B1729" t="str">
            <v>FG,Praga_NA,Packing ASSY,HD225 (Rev.G)</v>
          </cell>
          <cell r="C1729" t="str">
            <v>429A</v>
          </cell>
          <cell r="D1729" t="str">
            <v>N03</v>
          </cell>
          <cell r="E1729" t="str">
            <v/>
          </cell>
          <cell r="F1729" t="str">
            <v>ZGFT</v>
          </cell>
          <cell r="G1729" t="str">
            <v>OCS  97703</v>
          </cell>
          <cell r="H1729">
            <v>0</v>
          </cell>
          <cell r="I1729">
            <v>1000</v>
          </cell>
          <cell r="J1729">
            <v>94376</v>
          </cell>
          <cell r="K1729">
            <v>67775.78</v>
          </cell>
          <cell r="L1729">
            <v>66900.69</v>
          </cell>
          <cell r="M1729">
            <v>0</v>
          </cell>
          <cell r="N1729">
            <v>1338.01</v>
          </cell>
          <cell r="O1729">
            <v>20</v>
          </cell>
          <cell r="P1729" t="str">
            <v/>
          </cell>
          <cell r="Q1729" t="str">
            <v>97703</v>
          </cell>
          <cell r="R1729" t="str">
            <v/>
          </cell>
          <cell r="S1729" t="str">
            <v/>
          </cell>
          <cell r="T1729" t="str">
            <v/>
          </cell>
          <cell r="U1729" t="str">
            <v>7920</v>
          </cell>
          <cell r="V1729" t="str">
            <v>ZGFT</v>
          </cell>
          <cell r="W1729">
            <v>45748</v>
          </cell>
          <cell r="X1729">
            <v>0.11</v>
          </cell>
          <cell r="Y1729">
            <v>74.259765900000005</v>
          </cell>
        </row>
        <row r="1730">
          <cell r="A1730" t="str">
            <v>97703-000170A000</v>
          </cell>
          <cell r="B1730" t="str">
            <v>FG,Praga_NA,Packing ASSY,HD225 (Rev.G)</v>
          </cell>
          <cell r="C1730" t="str">
            <v>429B</v>
          </cell>
          <cell r="D1730" t="str">
            <v>N03</v>
          </cell>
          <cell r="E1730" t="str">
            <v/>
          </cell>
          <cell r="F1730" t="str">
            <v>ZGFT</v>
          </cell>
          <cell r="G1730" t="str">
            <v>OCS  97703</v>
          </cell>
          <cell r="H1730">
            <v>0</v>
          </cell>
          <cell r="I1730">
            <v>1000</v>
          </cell>
          <cell r="J1730">
            <v>0</v>
          </cell>
          <cell r="K1730">
            <v>74109.850000000006</v>
          </cell>
          <cell r="L1730">
            <v>73188.53</v>
          </cell>
          <cell r="M1730">
            <v>0</v>
          </cell>
          <cell r="N1730">
            <v>0</v>
          </cell>
          <cell r="O1730">
            <v>0</v>
          </cell>
          <cell r="P1730" t="str">
            <v/>
          </cell>
          <cell r="Q1730" t="str">
            <v>97703</v>
          </cell>
          <cell r="R1730" t="str">
            <v/>
          </cell>
          <cell r="S1730" t="str">
            <v/>
          </cell>
          <cell r="T1730" t="str">
            <v/>
          </cell>
          <cell r="U1730" t="str">
            <v>7920</v>
          </cell>
          <cell r="V1730" t="str">
            <v>ZGFT</v>
          </cell>
          <cell r="W1730">
            <v>45748</v>
          </cell>
          <cell r="X1730">
            <v>0.11</v>
          </cell>
          <cell r="Y1730">
            <v>81.239268300000006</v>
          </cell>
        </row>
        <row r="1731">
          <cell r="A1731" t="str">
            <v>97703-000180A000</v>
          </cell>
          <cell r="B1731" t="str">
            <v>FG,Cobra_NA,Packing ASSY,XD1035</v>
          </cell>
          <cell r="C1731" t="str">
            <v>429A</v>
          </cell>
          <cell r="D1731" t="str">
            <v>N03</v>
          </cell>
          <cell r="E1731" t="str">
            <v/>
          </cell>
          <cell r="F1731" t="str">
            <v>ZGFT</v>
          </cell>
          <cell r="G1731" t="str">
            <v>OCS  97703</v>
          </cell>
          <cell r="H1731">
            <v>0</v>
          </cell>
          <cell r="I1731">
            <v>1000</v>
          </cell>
          <cell r="J1731">
            <v>114330.96</v>
          </cell>
          <cell r="K1731">
            <v>82111.73</v>
          </cell>
          <cell r="L1731">
            <v>81487.929999999993</v>
          </cell>
          <cell r="M1731">
            <v>0</v>
          </cell>
          <cell r="N1731">
            <v>4237.37</v>
          </cell>
          <cell r="O1731">
            <v>52</v>
          </cell>
          <cell r="P1731" t="str">
            <v/>
          </cell>
          <cell r="Q1731" t="str">
            <v>97703</v>
          </cell>
          <cell r="R1731" t="str">
            <v/>
          </cell>
          <cell r="S1731" t="str">
            <v/>
          </cell>
          <cell r="T1731" t="str">
            <v/>
          </cell>
          <cell r="U1731" t="str">
            <v>7920</v>
          </cell>
          <cell r="V1731" t="str">
            <v>ZGFT</v>
          </cell>
          <cell r="W1731">
            <v>45748</v>
          </cell>
          <cell r="X1731">
            <v>0.11</v>
          </cell>
          <cell r="Y1731">
            <v>90.451602300000005</v>
          </cell>
        </row>
        <row r="1732">
          <cell r="A1732" t="str">
            <v>97703-000180A000</v>
          </cell>
          <cell r="B1732" t="str">
            <v>FG,Cobra_NA,Packing ASSY,XD1035</v>
          </cell>
          <cell r="C1732" t="str">
            <v>429B</v>
          </cell>
          <cell r="D1732" t="str">
            <v>N03</v>
          </cell>
          <cell r="E1732" t="str">
            <v/>
          </cell>
          <cell r="F1732" t="str">
            <v>ZGFT</v>
          </cell>
          <cell r="G1732" t="str">
            <v>OCS  97703</v>
          </cell>
          <cell r="H1732">
            <v>0</v>
          </cell>
          <cell r="I1732">
            <v>1000</v>
          </cell>
          <cell r="J1732">
            <v>0</v>
          </cell>
          <cell r="K1732">
            <v>88731.03</v>
          </cell>
          <cell r="L1732">
            <v>87806.62</v>
          </cell>
          <cell r="M1732">
            <v>0</v>
          </cell>
          <cell r="N1732">
            <v>0</v>
          </cell>
          <cell r="O1732">
            <v>0</v>
          </cell>
          <cell r="P1732" t="str">
            <v/>
          </cell>
          <cell r="Q1732" t="str">
            <v>97703</v>
          </cell>
          <cell r="R1732" t="str">
            <v/>
          </cell>
          <cell r="S1732" t="str">
            <v/>
          </cell>
          <cell r="T1732" t="str">
            <v/>
          </cell>
          <cell r="U1732" t="str">
            <v>7920</v>
          </cell>
          <cell r="V1732" t="str">
            <v>ZGFT</v>
          </cell>
          <cell r="W1732">
            <v>45748</v>
          </cell>
          <cell r="X1732">
            <v>0.11</v>
          </cell>
          <cell r="Y1732">
            <v>97.465348200000008</v>
          </cell>
        </row>
        <row r="1733">
          <cell r="A1733" t="str">
            <v>97703-000190A000</v>
          </cell>
          <cell r="B1733" t="str">
            <v>FG,Cobra_NA,Packing ASSY,XD235 (Rev.G)</v>
          </cell>
          <cell r="C1733" t="str">
            <v>429A</v>
          </cell>
          <cell r="D1733" t="str">
            <v>N03</v>
          </cell>
          <cell r="E1733" t="str">
            <v/>
          </cell>
          <cell r="F1733" t="str">
            <v>ZGFT</v>
          </cell>
          <cell r="G1733" t="str">
            <v>OCS  97703</v>
          </cell>
          <cell r="H1733">
            <v>0</v>
          </cell>
          <cell r="I1733">
            <v>1000</v>
          </cell>
          <cell r="J1733">
            <v>110958.66</v>
          </cell>
          <cell r="K1733">
            <v>81001.66</v>
          </cell>
          <cell r="L1733">
            <v>80376.62</v>
          </cell>
          <cell r="M1733">
            <v>0</v>
          </cell>
          <cell r="N1733">
            <v>7796.53</v>
          </cell>
          <cell r="O1733">
            <v>97</v>
          </cell>
          <cell r="P1733" t="str">
            <v/>
          </cell>
          <cell r="Q1733" t="str">
            <v>97703</v>
          </cell>
          <cell r="R1733" t="str">
            <v/>
          </cell>
          <cell r="S1733" t="str">
            <v/>
          </cell>
          <cell r="T1733" t="str">
            <v/>
          </cell>
          <cell r="U1733" t="str">
            <v>7920</v>
          </cell>
          <cell r="V1733" t="str">
            <v>ZGFT</v>
          </cell>
          <cell r="W1733">
            <v>45748</v>
          </cell>
          <cell r="X1733">
            <v>0.11</v>
          </cell>
          <cell r="Y1733">
            <v>89.218048199999998</v>
          </cell>
        </row>
        <row r="1734">
          <cell r="A1734" t="str">
            <v>97703-000190A000</v>
          </cell>
          <cell r="B1734" t="str">
            <v>FG,Cobra_NA,Packing ASSY,XD235 (Rev.G)</v>
          </cell>
          <cell r="C1734" t="str">
            <v>429B</v>
          </cell>
          <cell r="D1734" t="str">
            <v>N03</v>
          </cell>
          <cell r="E1734" t="str">
            <v/>
          </cell>
          <cell r="F1734" t="str">
            <v>ZGFT</v>
          </cell>
          <cell r="G1734" t="str">
            <v>OCS  97703</v>
          </cell>
          <cell r="H1734">
            <v>0</v>
          </cell>
          <cell r="I1734">
            <v>1000</v>
          </cell>
          <cell r="J1734">
            <v>0</v>
          </cell>
          <cell r="K1734">
            <v>87524.84</v>
          </cell>
          <cell r="L1734">
            <v>86599.19</v>
          </cell>
          <cell r="M1734">
            <v>0</v>
          </cell>
          <cell r="N1734">
            <v>0</v>
          </cell>
          <cell r="O1734">
            <v>0</v>
          </cell>
          <cell r="P1734" t="str">
            <v/>
          </cell>
          <cell r="Q1734" t="str">
            <v>97703</v>
          </cell>
          <cell r="R1734" t="str">
            <v/>
          </cell>
          <cell r="S1734" t="str">
            <v/>
          </cell>
          <cell r="T1734" t="str">
            <v/>
          </cell>
          <cell r="U1734" t="str">
            <v>7920</v>
          </cell>
          <cell r="V1734" t="str">
            <v>ZGFT</v>
          </cell>
          <cell r="W1734">
            <v>45748</v>
          </cell>
          <cell r="X1734">
            <v>0.11</v>
          </cell>
          <cell r="Y1734">
            <v>96.125100900000021</v>
          </cell>
        </row>
        <row r="1735">
          <cell r="A1735" t="str">
            <v>97703-000200A000</v>
          </cell>
          <cell r="B1735" t="str">
            <v>FG,EC8501_SLA,MD435 USA Black,EC8501_SLA</v>
          </cell>
          <cell r="C1735" t="str">
            <v>429A</v>
          </cell>
          <cell r="D1735" t="str">
            <v>N03</v>
          </cell>
          <cell r="E1735" t="str">
            <v/>
          </cell>
          <cell r="F1735" t="str">
            <v>ZGFT</v>
          </cell>
          <cell r="G1735" t="str">
            <v>OCS  97703</v>
          </cell>
          <cell r="H1735">
            <v>0</v>
          </cell>
          <cell r="I1735">
            <v>1000</v>
          </cell>
          <cell r="J1735">
            <v>41744.660000000003</v>
          </cell>
          <cell r="K1735">
            <v>35042.559999999998</v>
          </cell>
          <cell r="L1735">
            <v>34888.29</v>
          </cell>
          <cell r="M1735">
            <v>0</v>
          </cell>
          <cell r="N1735">
            <v>5617.01</v>
          </cell>
          <cell r="O1735">
            <v>161</v>
          </cell>
          <cell r="P1735" t="str">
            <v/>
          </cell>
          <cell r="Q1735" t="str">
            <v>97703</v>
          </cell>
          <cell r="R1735" t="str">
            <v/>
          </cell>
          <cell r="S1735" t="str">
            <v/>
          </cell>
          <cell r="T1735" t="str">
            <v/>
          </cell>
          <cell r="U1735" t="str">
            <v>7920</v>
          </cell>
          <cell r="V1735" t="str">
            <v>ZGFT</v>
          </cell>
          <cell r="W1735">
            <v>45748</v>
          </cell>
          <cell r="X1735">
            <v>0.11</v>
          </cell>
          <cell r="Y1735">
            <v>38.7260019</v>
          </cell>
        </row>
        <row r="1736">
          <cell r="A1736" t="str">
            <v>97703-000200A000</v>
          </cell>
          <cell r="B1736" t="str">
            <v>FG,EC8501_SLA,MD435 USA Black,EC8501_SLA</v>
          </cell>
          <cell r="C1736" t="str">
            <v>429B</v>
          </cell>
          <cell r="D1736" t="str">
            <v>N03</v>
          </cell>
          <cell r="E1736" t="str">
            <v/>
          </cell>
          <cell r="F1736" t="str">
            <v>ZGFT</v>
          </cell>
          <cell r="G1736" t="str">
            <v>OCS  97703</v>
          </cell>
          <cell r="H1736">
            <v>0</v>
          </cell>
          <cell r="I1736">
            <v>1000</v>
          </cell>
          <cell r="J1736">
            <v>38620</v>
          </cell>
          <cell r="K1736">
            <v>36575</v>
          </cell>
          <cell r="L1736">
            <v>36204.120000000003</v>
          </cell>
          <cell r="M1736">
            <v>0</v>
          </cell>
          <cell r="N1736">
            <v>0</v>
          </cell>
          <cell r="O1736">
            <v>0</v>
          </cell>
          <cell r="P1736" t="str">
            <v/>
          </cell>
          <cell r="Q1736" t="str">
            <v>97703</v>
          </cell>
          <cell r="R1736" t="str">
            <v/>
          </cell>
          <cell r="S1736" t="str">
            <v/>
          </cell>
          <cell r="T1736" t="str">
            <v/>
          </cell>
          <cell r="U1736" t="str">
            <v>7920</v>
          </cell>
          <cell r="V1736" t="str">
            <v>ZGFT</v>
          </cell>
          <cell r="W1736">
            <v>45748</v>
          </cell>
          <cell r="X1736">
            <v>0.11</v>
          </cell>
          <cell r="Y1736">
            <v>40.186573200000005</v>
          </cell>
        </row>
        <row r="1737">
          <cell r="A1737" t="str">
            <v>97703-000210A000</v>
          </cell>
          <cell r="B1737" t="str">
            <v>FG,Strata_NA,8GB LPDDR4x,XT1145 (Rev.F)</v>
          </cell>
          <cell r="C1737" t="str">
            <v>429A</v>
          </cell>
          <cell r="D1737" t="str">
            <v>N03</v>
          </cell>
          <cell r="E1737" t="str">
            <v/>
          </cell>
          <cell r="F1737" t="str">
            <v>ZGFT</v>
          </cell>
          <cell r="G1737" t="str">
            <v>OCS  97703</v>
          </cell>
          <cell r="H1737">
            <v>0</v>
          </cell>
          <cell r="I1737">
            <v>1000</v>
          </cell>
          <cell r="J1737">
            <v>121489.73</v>
          </cell>
          <cell r="K1737">
            <v>122740</v>
          </cell>
          <cell r="L1737">
            <v>121039.62</v>
          </cell>
          <cell r="M1737">
            <v>0</v>
          </cell>
          <cell r="N1737">
            <v>278875.28999999998</v>
          </cell>
          <cell r="O1737">
            <v>2304</v>
          </cell>
          <cell r="P1737" t="str">
            <v/>
          </cell>
          <cell r="Q1737" t="str">
            <v>97703</v>
          </cell>
          <cell r="R1737" t="str">
            <v/>
          </cell>
          <cell r="S1737" t="str">
            <v/>
          </cell>
          <cell r="T1737" t="str">
            <v/>
          </cell>
          <cell r="U1737" t="str">
            <v>7920</v>
          </cell>
          <cell r="V1737" t="str">
            <v>ZGFT</v>
          </cell>
          <cell r="W1737">
            <v>45748</v>
          </cell>
          <cell r="X1737">
            <v>0.11</v>
          </cell>
          <cell r="Y1737">
            <v>134.3539782</v>
          </cell>
        </row>
        <row r="1738">
          <cell r="A1738" t="str">
            <v>97703-000220A000</v>
          </cell>
          <cell r="B1738" t="str">
            <v>FG,Cayman_NA,MPS LOVN,HS125 Cayman revG</v>
          </cell>
          <cell r="C1738" t="str">
            <v>429A</v>
          </cell>
          <cell r="D1738" t="str">
            <v>N03</v>
          </cell>
          <cell r="E1738" t="str">
            <v/>
          </cell>
          <cell r="F1738" t="str">
            <v>ZGFT</v>
          </cell>
          <cell r="G1738" t="str">
            <v>OCS  97703</v>
          </cell>
          <cell r="H1738">
            <v>0</v>
          </cell>
          <cell r="I1738">
            <v>1000</v>
          </cell>
          <cell r="J1738">
            <v>25422.86</v>
          </cell>
          <cell r="K1738">
            <v>25605.57</v>
          </cell>
          <cell r="L1738">
            <v>25423.33</v>
          </cell>
          <cell r="M1738">
            <v>0</v>
          </cell>
          <cell r="N1738">
            <v>0</v>
          </cell>
          <cell r="O1738">
            <v>0</v>
          </cell>
          <cell r="P1738" t="str">
            <v/>
          </cell>
          <cell r="Q1738" t="str">
            <v>97703</v>
          </cell>
          <cell r="R1738" t="str">
            <v/>
          </cell>
          <cell r="S1738" t="str">
            <v/>
          </cell>
          <cell r="T1738" t="str">
            <v/>
          </cell>
          <cell r="U1738" t="str">
            <v>7920</v>
          </cell>
          <cell r="V1738" t="str">
            <v>ZGFT</v>
          </cell>
          <cell r="W1738">
            <v>45748</v>
          </cell>
          <cell r="X1738">
            <v>0.11</v>
          </cell>
          <cell r="Y1738">
            <v>28.219896300000002</v>
          </cell>
        </row>
        <row r="1739">
          <cell r="A1739" t="str">
            <v>97703-000220A000</v>
          </cell>
          <cell r="B1739" t="str">
            <v>FG,Cayman_NA,MPS LOVN,HS125 Cayman revG</v>
          </cell>
          <cell r="C1739" t="str">
            <v>429B</v>
          </cell>
          <cell r="D1739" t="str">
            <v>N03</v>
          </cell>
          <cell r="E1739" t="str">
            <v/>
          </cell>
          <cell r="F1739" t="str">
            <v>ZGFT</v>
          </cell>
          <cell r="G1739" t="str">
            <v>OCS  97703</v>
          </cell>
          <cell r="H1739">
            <v>0</v>
          </cell>
          <cell r="I1739">
            <v>1000</v>
          </cell>
          <cell r="J1739">
            <v>0</v>
          </cell>
          <cell r="K1739">
            <v>27809.49</v>
          </cell>
          <cell r="L1739">
            <v>27627.25</v>
          </cell>
          <cell r="M1739">
            <v>0</v>
          </cell>
          <cell r="N1739">
            <v>0</v>
          </cell>
          <cell r="O1739">
            <v>0</v>
          </cell>
          <cell r="P1739" t="str">
            <v/>
          </cell>
          <cell r="Q1739" t="str">
            <v>97703</v>
          </cell>
          <cell r="R1739" t="str">
            <v/>
          </cell>
          <cell r="S1739" t="str">
            <v/>
          </cell>
          <cell r="T1739" t="str">
            <v/>
          </cell>
          <cell r="U1739" t="str">
            <v>7920</v>
          </cell>
          <cell r="V1739" t="str">
            <v>ZGFT</v>
          </cell>
          <cell r="W1739">
            <v>45748</v>
          </cell>
          <cell r="X1739">
            <v>0.11</v>
          </cell>
          <cell r="Y1739">
            <v>30.666247500000004</v>
          </cell>
        </row>
        <row r="1740">
          <cell r="A1740" t="str">
            <v>97703-000230A000</v>
          </cell>
          <cell r="B1740" t="str">
            <v>FG,Cayman_NA,MPS LOVN,HS145 Cayman revG</v>
          </cell>
          <cell r="C1740" t="str">
            <v>429A</v>
          </cell>
          <cell r="D1740" t="str">
            <v>N03</v>
          </cell>
          <cell r="E1740" t="str">
            <v/>
          </cell>
          <cell r="F1740" t="str">
            <v>ZGFT</v>
          </cell>
          <cell r="G1740" t="str">
            <v>OCS  97703</v>
          </cell>
          <cell r="H1740">
            <v>0</v>
          </cell>
          <cell r="I1740">
            <v>1000</v>
          </cell>
          <cell r="J1740">
            <v>30176.13</v>
          </cell>
          <cell r="K1740">
            <v>26376.92</v>
          </cell>
          <cell r="L1740">
            <v>26909.8</v>
          </cell>
          <cell r="M1740">
            <v>0</v>
          </cell>
          <cell r="N1740">
            <v>3202.27</v>
          </cell>
          <cell r="O1740">
            <v>119</v>
          </cell>
          <cell r="P1740" t="str">
            <v/>
          </cell>
          <cell r="Q1740" t="str">
            <v>97703</v>
          </cell>
          <cell r="R1740" t="str">
            <v/>
          </cell>
          <cell r="S1740" t="str">
            <v/>
          </cell>
          <cell r="T1740" t="str">
            <v/>
          </cell>
          <cell r="U1740" t="str">
            <v>7920</v>
          </cell>
          <cell r="V1740" t="str">
            <v>ZGFT</v>
          </cell>
          <cell r="W1740">
            <v>45748</v>
          </cell>
          <cell r="X1740">
            <v>0.11</v>
          </cell>
          <cell r="Y1740">
            <v>29.869878000000003</v>
          </cell>
        </row>
        <row r="1741">
          <cell r="A1741" t="str">
            <v>97703-000230A000</v>
          </cell>
          <cell r="B1741" t="str">
            <v>FG,Cayman_NA,MPS LOVN,HS145 Cayman revG</v>
          </cell>
          <cell r="C1741" t="str">
            <v>429B</v>
          </cell>
          <cell r="D1741" t="str">
            <v>N03</v>
          </cell>
          <cell r="E1741" t="str">
            <v/>
          </cell>
          <cell r="F1741" t="str">
            <v>ZGFT</v>
          </cell>
          <cell r="G1741" t="str">
            <v>OCS  97703</v>
          </cell>
          <cell r="H1741">
            <v>0</v>
          </cell>
          <cell r="I1741">
            <v>1000</v>
          </cell>
          <cell r="J1741">
            <v>0</v>
          </cell>
          <cell r="K1741">
            <v>28527.5</v>
          </cell>
          <cell r="L1741">
            <v>28339.17</v>
          </cell>
          <cell r="M1741">
            <v>0</v>
          </cell>
          <cell r="N1741">
            <v>0</v>
          </cell>
          <cell r="O1741">
            <v>0</v>
          </cell>
          <cell r="P1741" t="str">
            <v/>
          </cell>
          <cell r="Q1741" t="str">
            <v>97703</v>
          </cell>
          <cell r="R1741" t="str">
            <v/>
          </cell>
          <cell r="S1741" t="str">
            <v/>
          </cell>
          <cell r="T1741" t="str">
            <v/>
          </cell>
          <cell r="U1741" t="str">
            <v>7920</v>
          </cell>
          <cell r="V1741" t="str">
            <v>ZGFT</v>
          </cell>
          <cell r="W1741">
            <v>45748</v>
          </cell>
          <cell r="X1741">
            <v>0.11</v>
          </cell>
          <cell r="Y1741">
            <v>31.456478700000002</v>
          </cell>
        </row>
        <row r="1742">
          <cell r="A1742" t="str">
            <v>97703-000240A000</v>
          </cell>
          <cell r="B1742" t="str">
            <v>FG,Diamante_NA,10pcs per a layer carton</v>
          </cell>
          <cell r="C1742" t="str">
            <v>429A</v>
          </cell>
          <cell r="D1742" t="str">
            <v>N03</v>
          </cell>
          <cell r="E1742" t="str">
            <v/>
          </cell>
          <cell r="F1742" t="str">
            <v>ZGFT</v>
          </cell>
          <cell r="G1742" t="str">
            <v>OCS  97703</v>
          </cell>
          <cell r="H1742">
            <v>0</v>
          </cell>
          <cell r="I1742">
            <v>1000</v>
          </cell>
          <cell r="J1742">
            <v>52729.13</v>
          </cell>
          <cell r="K1742">
            <v>40033.83</v>
          </cell>
          <cell r="L1742">
            <v>39239.96</v>
          </cell>
          <cell r="M1742">
            <v>0</v>
          </cell>
          <cell r="N1742">
            <v>1805.04</v>
          </cell>
          <cell r="O1742">
            <v>46</v>
          </cell>
          <cell r="P1742" t="str">
            <v/>
          </cell>
          <cell r="Q1742" t="str">
            <v>97703</v>
          </cell>
          <cell r="R1742" t="str">
            <v/>
          </cell>
          <cell r="S1742" t="str">
            <v/>
          </cell>
          <cell r="T1742" t="str">
            <v/>
          </cell>
          <cell r="U1742" t="str">
            <v>7920</v>
          </cell>
          <cell r="V1742" t="str">
            <v>ZGFT</v>
          </cell>
          <cell r="W1742">
            <v>45748</v>
          </cell>
          <cell r="X1742">
            <v>0.11</v>
          </cell>
          <cell r="Y1742">
            <v>43.556355599999996</v>
          </cell>
        </row>
        <row r="1743">
          <cell r="A1743" t="str">
            <v>97703-000240A000</v>
          </cell>
          <cell r="B1743" t="str">
            <v>FG,Diamante_NA,10pcs per a layer carton</v>
          </cell>
          <cell r="C1743" t="str">
            <v>429B</v>
          </cell>
          <cell r="D1743" t="str">
            <v>N03</v>
          </cell>
          <cell r="E1743" t="str">
            <v/>
          </cell>
          <cell r="F1743" t="str">
            <v>ZGFT</v>
          </cell>
          <cell r="G1743" t="str">
            <v>OCS  97703</v>
          </cell>
          <cell r="H1743">
            <v>0</v>
          </cell>
          <cell r="I1743">
            <v>1000</v>
          </cell>
          <cell r="J1743">
            <v>0</v>
          </cell>
          <cell r="K1743">
            <v>42070.94</v>
          </cell>
          <cell r="L1743">
            <v>41600.39</v>
          </cell>
          <cell r="M1743">
            <v>0</v>
          </cell>
          <cell r="N1743">
            <v>0</v>
          </cell>
          <cell r="O1743">
            <v>0</v>
          </cell>
          <cell r="P1743" t="str">
            <v/>
          </cell>
          <cell r="Q1743" t="str">
            <v>97703</v>
          </cell>
          <cell r="R1743" t="str">
            <v/>
          </cell>
          <cell r="S1743" t="str">
            <v/>
          </cell>
          <cell r="T1743" t="str">
            <v/>
          </cell>
          <cell r="U1743" t="str">
            <v>7920</v>
          </cell>
          <cell r="V1743" t="str">
            <v>ZGFT</v>
          </cell>
          <cell r="W1743">
            <v>45748</v>
          </cell>
          <cell r="X1743">
            <v>0.11</v>
          </cell>
          <cell r="Y1743">
            <v>46.176432900000002</v>
          </cell>
        </row>
        <row r="1744">
          <cell r="A1744" t="str">
            <v>97703-000250A000</v>
          </cell>
          <cell r="B1744" t="str">
            <v>FG,Diamante_NA,10pcs per a layer carton</v>
          </cell>
          <cell r="C1744" t="str">
            <v>429A</v>
          </cell>
          <cell r="D1744" t="str">
            <v>N03</v>
          </cell>
          <cell r="E1744" t="str">
            <v/>
          </cell>
          <cell r="F1744" t="str">
            <v>ZGFT</v>
          </cell>
          <cell r="G1744" t="str">
            <v>OCS  97703</v>
          </cell>
          <cell r="H1744">
            <v>0</v>
          </cell>
          <cell r="I1744">
            <v>1000</v>
          </cell>
          <cell r="J1744">
            <v>57892.58</v>
          </cell>
          <cell r="K1744">
            <v>40775.68</v>
          </cell>
          <cell r="L1744">
            <v>39981.81</v>
          </cell>
          <cell r="M1744">
            <v>0</v>
          </cell>
          <cell r="N1744">
            <v>2478.87</v>
          </cell>
          <cell r="O1744">
            <v>62</v>
          </cell>
          <cell r="P1744" t="str">
            <v/>
          </cell>
          <cell r="Q1744" t="str">
            <v>97703</v>
          </cell>
          <cell r="R1744" t="str">
            <v/>
          </cell>
          <cell r="S1744" t="str">
            <v/>
          </cell>
          <cell r="T1744" t="str">
            <v/>
          </cell>
          <cell r="U1744" t="str">
            <v>7920</v>
          </cell>
          <cell r="V1744" t="str">
            <v>ZGFT</v>
          </cell>
          <cell r="W1744">
            <v>45748</v>
          </cell>
          <cell r="X1744">
            <v>0.11</v>
          </cell>
          <cell r="Y1744">
            <v>44.379809100000003</v>
          </cell>
        </row>
        <row r="1745">
          <cell r="A1745" t="str">
            <v>97703-000250A000</v>
          </cell>
          <cell r="B1745" t="str">
            <v>FG,Diamante_NA,10pcs per a layer carton</v>
          </cell>
          <cell r="C1745" t="str">
            <v>429B</v>
          </cell>
          <cell r="D1745" t="str">
            <v>N03</v>
          </cell>
          <cell r="E1745" t="str">
            <v/>
          </cell>
          <cell r="F1745" t="str">
            <v>ZGFT</v>
          </cell>
          <cell r="G1745" t="str">
            <v>OCS  97703</v>
          </cell>
          <cell r="H1745">
            <v>0</v>
          </cell>
          <cell r="I1745">
            <v>1000</v>
          </cell>
          <cell r="J1745">
            <v>0</v>
          </cell>
          <cell r="K1745">
            <v>42789.24</v>
          </cell>
          <cell r="L1745">
            <v>42318.69</v>
          </cell>
          <cell r="M1745">
            <v>0</v>
          </cell>
          <cell r="N1745">
            <v>0</v>
          </cell>
          <cell r="O1745">
            <v>0</v>
          </cell>
          <cell r="P1745" t="str">
            <v/>
          </cell>
          <cell r="Q1745" t="str">
            <v>97703</v>
          </cell>
          <cell r="R1745" t="str">
            <v/>
          </cell>
          <cell r="S1745" t="str">
            <v/>
          </cell>
          <cell r="T1745" t="str">
            <v/>
          </cell>
          <cell r="U1745" t="str">
            <v>7920</v>
          </cell>
          <cell r="V1745" t="str">
            <v>ZGFT</v>
          </cell>
          <cell r="W1745">
            <v>45748</v>
          </cell>
          <cell r="X1745">
            <v>0.11</v>
          </cell>
          <cell r="Y1745">
            <v>46.973745900000011</v>
          </cell>
        </row>
        <row r="1746">
          <cell r="A1746" t="str">
            <v>97703-000260A000</v>
          </cell>
          <cell r="B1746" t="str">
            <v>FG,EC8501_SLA,MD435-WW International</v>
          </cell>
          <cell r="C1746" t="str">
            <v>429A</v>
          </cell>
          <cell r="D1746" t="str">
            <v>N03</v>
          </cell>
          <cell r="E1746" t="str">
            <v/>
          </cell>
          <cell r="F1746" t="str">
            <v>ZGFT</v>
          </cell>
          <cell r="G1746" t="str">
            <v>OCS  97703</v>
          </cell>
          <cell r="H1746">
            <v>0</v>
          </cell>
          <cell r="I1746">
            <v>1000</v>
          </cell>
          <cell r="J1746">
            <v>74520</v>
          </cell>
          <cell r="K1746">
            <v>37185.199999999997</v>
          </cell>
          <cell r="L1746">
            <v>37030.93</v>
          </cell>
          <cell r="M1746">
            <v>0</v>
          </cell>
          <cell r="N1746">
            <v>74.06</v>
          </cell>
          <cell r="O1746">
            <v>2</v>
          </cell>
          <cell r="P1746" t="str">
            <v/>
          </cell>
          <cell r="Q1746" t="str">
            <v>97703</v>
          </cell>
          <cell r="R1746" t="str">
            <v/>
          </cell>
          <cell r="S1746" t="str">
            <v/>
          </cell>
          <cell r="T1746" t="str">
            <v/>
          </cell>
          <cell r="U1746" t="str">
            <v>7920</v>
          </cell>
          <cell r="V1746" t="str">
            <v>ZGFT</v>
          </cell>
          <cell r="W1746">
            <v>45748</v>
          </cell>
          <cell r="X1746">
            <v>0.11</v>
          </cell>
          <cell r="Y1746">
            <v>41.104332300000003</v>
          </cell>
        </row>
        <row r="1747">
          <cell r="A1747" t="str">
            <v>97703-000260A000</v>
          </cell>
          <cell r="B1747" t="str">
            <v>FG,EC8501_SLA,MD435-WW International</v>
          </cell>
          <cell r="C1747" t="str">
            <v>429B</v>
          </cell>
          <cell r="D1747" t="str">
            <v>N03</v>
          </cell>
          <cell r="E1747" t="str">
            <v/>
          </cell>
          <cell r="F1747" t="str">
            <v>ZGFT</v>
          </cell>
          <cell r="G1747" t="str">
            <v>OCS  97703</v>
          </cell>
          <cell r="H1747">
            <v>0</v>
          </cell>
          <cell r="I1747">
            <v>1000</v>
          </cell>
          <cell r="J1747">
            <v>0</v>
          </cell>
          <cell r="K1747">
            <v>38717.64</v>
          </cell>
          <cell r="L1747">
            <v>38346.76</v>
          </cell>
          <cell r="M1747">
            <v>0</v>
          </cell>
          <cell r="N1747">
            <v>0</v>
          </cell>
          <cell r="O1747">
            <v>0</v>
          </cell>
          <cell r="P1747" t="str">
            <v/>
          </cell>
          <cell r="Q1747" t="str">
            <v>97703</v>
          </cell>
          <cell r="R1747" t="str">
            <v/>
          </cell>
          <cell r="S1747" t="str">
            <v/>
          </cell>
          <cell r="T1747" t="str">
            <v/>
          </cell>
          <cell r="U1747" t="str">
            <v>7920</v>
          </cell>
          <cell r="V1747" t="str">
            <v>ZGFT</v>
          </cell>
          <cell r="W1747">
            <v>45748</v>
          </cell>
          <cell r="X1747">
            <v>0.11</v>
          </cell>
          <cell r="Y1747">
            <v>42.564903600000008</v>
          </cell>
        </row>
        <row r="1748">
          <cell r="A1748" t="str">
            <v>97703-000270A000</v>
          </cell>
          <cell r="B1748" t="str">
            <v>FG,Cayman_NA,Cayman Test Board LOVN</v>
          </cell>
          <cell r="C1748" t="str">
            <v>429A</v>
          </cell>
          <cell r="D1748" t="str">
            <v>N03</v>
          </cell>
          <cell r="E1748" t="str">
            <v/>
          </cell>
          <cell r="F1748" t="str">
            <v>ZGFT</v>
          </cell>
          <cell r="G1748" t="str">
            <v>OCS  97703</v>
          </cell>
          <cell r="H1748">
            <v>0</v>
          </cell>
          <cell r="I1748">
            <v>1000</v>
          </cell>
          <cell r="J1748">
            <v>0</v>
          </cell>
          <cell r="K1748">
            <v>10735</v>
          </cell>
          <cell r="L1748">
            <v>10545.92</v>
          </cell>
          <cell r="M1748">
            <v>0</v>
          </cell>
          <cell r="N1748">
            <v>0</v>
          </cell>
          <cell r="O1748">
            <v>0</v>
          </cell>
          <cell r="P1748" t="str">
            <v/>
          </cell>
          <cell r="Q1748" t="str">
            <v>97703</v>
          </cell>
          <cell r="R1748" t="str">
            <v/>
          </cell>
          <cell r="S1748" t="str">
            <v/>
          </cell>
          <cell r="T1748" t="str">
            <v/>
          </cell>
          <cell r="U1748" t="str">
            <v>7920</v>
          </cell>
          <cell r="V1748" t="str">
            <v>ZGFT</v>
          </cell>
          <cell r="W1748">
            <v>45748</v>
          </cell>
          <cell r="X1748">
            <v>0.11</v>
          </cell>
          <cell r="Y1748">
            <v>11.705971200000002</v>
          </cell>
        </row>
        <row r="1749">
          <cell r="A1749" t="str">
            <v>97703-000270A000</v>
          </cell>
          <cell r="B1749" t="str">
            <v>FG,Cayman_NA,Cayman Test Board LOVN</v>
          </cell>
          <cell r="C1749" t="str">
            <v>429B</v>
          </cell>
          <cell r="D1749" t="str">
            <v>N03</v>
          </cell>
          <cell r="E1749" t="str">
            <v/>
          </cell>
          <cell r="F1749" t="str">
            <v>ZGFT</v>
          </cell>
          <cell r="G1749" t="str">
            <v>OCS  97703</v>
          </cell>
          <cell r="H1749">
            <v>0</v>
          </cell>
          <cell r="I1749">
            <v>1000</v>
          </cell>
          <cell r="J1749">
            <v>11909.6</v>
          </cell>
          <cell r="K1749">
            <v>10750.62</v>
          </cell>
          <cell r="L1749">
            <v>10563.7</v>
          </cell>
          <cell r="M1749">
            <v>0</v>
          </cell>
          <cell r="N1749">
            <v>1056.3699999999999</v>
          </cell>
          <cell r="O1749">
            <v>100</v>
          </cell>
          <cell r="P1749" t="str">
            <v/>
          </cell>
          <cell r="Q1749" t="str">
            <v>97703</v>
          </cell>
          <cell r="R1749" t="str">
            <v/>
          </cell>
          <cell r="S1749" t="str">
            <v/>
          </cell>
          <cell r="T1749" t="str">
            <v/>
          </cell>
          <cell r="U1749" t="str">
            <v>7920</v>
          </cell>
          <cell r="V1749" t="str">
            <v>ZGFT</v>
          </cell>
          <cell r="W1749">
            <v>45748</v>
          </cell>
          <cell r="X1749">
            <v>0.11</v>
          </cell>
          <cell r="Y1749">
            <v>11.725707000000002</v>
          </cell>
        </row>
        <row r="1750">
          <cell r="A1750" t="str">
            <v>97703-000280A000</v>
          </cell>
          <cell r="B1750" t="str">
            <v>FG,Miata_NA,VAVE Control run LOVN,SP2</v>
          </cell>
          <cell r="C1750" t="str">
            <v>429A</v>
          </cell>
          <cell r="D1750" t="str">
            <v>N03</v>
          </cell>
          <cell r="E1750" t="str">
            <v/>
          </cell>
          <cell r="F1750" t="str">
            <v>ZGFT</v>
          </cell>
          <cell r="G1750" t="str">
            <v>OCS  97703</v>
          </cell>
          <cell r="H1750">
            <v>0</v>
          </cell>
          <cell r="I1750">
            <v>1000</v>
          </cell>
          <cell r="J1750">
            <v>0</v>
          </cell>
          <cell r="K1750">
            <v>58468.5</v>
          </cell>
          <cell r="L1750">
            <v>57942.34</v>
          </cell>
          <cell r="M1750">
            <v>0</v>
          </cell>
          <cell r="N1750">
            <v>0</v>
          </cell>
          <cell r="O1750">
            <v>0</v>
          </cell>
          <cell r="P1750" t="str">
            <v/>
          </cell>
          <cell r="Q1750" t="str">
            <v>97703</v>
          </cell>
          <cell r="R1750" t="str">
            <v/>
          </cell>
          <cell r="S1750" t="str">
            <v/>
          </cell>
          <cell r="T1750" t="str">
            <v/>
          </cell>
          <cell r="U1750" t="str">
            <v>7920</v>
          </cell>
          <cell r="V1750" t="str">
            <v>ZGFT</v>
          </cell>
          <cell r="W1750">
            <v>45748</v>
          </cell>
          <cell r="X1750">
            <v>0.11</v>
          </cell>
          <cell r="Y1750">
            <v>64.315997400000001</v>
          </cell>
        </row>
        <row r="1751">
          <cell r="A1751" t="str">
            <v>97703-000280A000</v>
          </cell>
          <cell r="B1751" t="str">
            <v>FG,Miata_NA,VAVE Control run LOVN,SP2</v>
          </cell>
          <cell r="C1751" t="str">
            <v>429B</v>
          </cell>
          <cell r="D1751" t="str">
            <v>N03</v>
          </cell>
          <cell r="E1751" t="str">
            <v/>
          </cell>
          <cell r="F1751" t="str">
            <v>ZGFT</v>
          </cell>
          <cell r="G1751" t="str">
            <v>OCS  97703</v>
          </cell>
          <cell r="H1751">
            <v>0</v>
          </cell>
          <cell r="I1751">
            <v>1000</v>
          </cell>
          <cell r="J1751">
            <v>60913.09</v>
          </cell>
          <cell r="K1751">
            <v>60062.42</v>
          </cell>
          <cell r="L1751">
            <v>59536.26</v>
          </cell>
          <cell r="M1751">
            <v>0</v>
          </cell>
          <cell r="N1751">
            <v>4048.47</v>
          </cell>
          <cell r="O1751">
            <v>68</v>
          </cell>
          <cell r="P1751" t="str">
            <v/>
          </cell>
          <cell r="Q1751" t="str">
            <v>97703</v>
          </cell>
          <cell r="R1751" t="str">
            <v/>
          </cell>
          <cell r="S1751" t="str">
            <v/>
          </cell>
          <cell r="T1751" t="str">
            <v/>
          </cell>
          <cell r="U1751" t="str">
            <v>7920</v>
          </cell>
          <cell r="V1751" t="str">
            <v>ZGFT</v>
          </cell>
          <cell r="W1751">
            <v>45748</v>
          </cell>
          <cell r="X1751">
            <v>0.11</v>
          </cell>
          <cell r="Y1751">
            <v>66.0852486</v>
          </cell>
        </row>
        <row r="1752">
          <cell r="A1752" t="str">
            <v>97703-000290A000</v>
          </cell>
          <cell r="B1752" t="str">
            <v>FG,Cobra_NA,VAVE Control Run LOVN,XD1035</v>
          </cell>
          <cell r="C1752" t="str">
            <v>429A</v>
          </cell>
          <cell r="D1752" t="str">
            <v>N03</v>
          </cell>
          <cell r="E1752" t="str">
            <v/>
          </cell>
          <cell r="F1752" t="str">
            <v>ZGFT</v>
          </cell>
          <cell r="G1752" t="str">
            <v>OCS  97703</v>
          </cell>
          <cell r="H1752">
            <v>0</v>
          </cell>
          <cell r="I1752">
            <v>1000</v>
          </cell>
          <cell r="J1752">
            <v>0</v>
          </cell>
          <cell r="K1752">
            <v>81345.83</v>
          </cell>
          <cell r="L1752">
            <v>80207.179999999993</v>
          </cell>
          <cell r="M1752">
            <v>0</v>
          </cell>
          <cell r="N1752">
            <v>0</v>
          </cell>
          <cell r="O1752">
            <v>0</v>
          </cell>
          <cell r="P1752" t="str">
            <v/>
          </cell>
          <cell r="Q1752" t="str">
            <v>97703</v>
          </cell>
          <cell r="R1752" t="str">
            <v/>
          </cell>
          <cell r="S1752" t="str">
            <v/>
          </cell>
          <cell r="T1752" t="str">
            <v/>
          </cell>
          <cell r="U1752" t="str">
            <v>7920</v>
          </cell>
          <cell r="V1752" t="str">
            <v>ZGFT</v>
          </cell>
          <cell r="W1752">
            <v>45748</v>
          </cell>
          <cell r="X1752">
            <v>0.11</v>
          </cell>
          <cell r="Y1752">
            <v>89.029969800000003</v>
          </cell>
        </row>
        <row r="1753">
          <cell r="A1753" t="str">
            <v>97703-000290A000</v>
          </cell>
          <cell r="B1753" t="str">
            <v>FG,Cobra_NA,VAVE Control Run LOVN,XD1035</v>
          </cell>
          <cell r="C1753" t="str">
            <v>429B</v>
          </cell>
          <cell r="D1753" t="str">
            <v>N03</v>
          </cell>
          <cell r="E1753" t="str">
            <v/>
          </cell>
          <cell r="F1753" t="str">
            <v>ZGFT</v>
          </cell>
          <cell r="G1753" t="str">
            <v>OCS  97703</v>
          </cell>
          <cell r="H1753">
            <v>0</v>
          </cell>
          <cell r="I1753">
            <v>1000</v>
          </cell>
          <cell r="J1753">
            <v>87393.88</v>
          </cell>
          <cell r="K1753">
            <v>83964.03</v>
          </cell>
          <cell r="L1753">
            <v>82818.63</v>
          </cell>
          <cell r="M1753">
            <v>0</v>
          </cell>
          <cell r="N1753">
            <v>5548.85</v>
          </cell>
          <cell r="O1753">
            <v>67</v>
          </cell>
          <cell r="P1753" t="str">
            <v/>
          </cell>
          <cell r="Q1753" t="str">
            <v>97703</v>
          </cell>
          <cell r="R1753" t="str">
            <v/>
          </cell>
          <cell r="S1753" t="str">
            <v/>
          </cell>
          <cell r="T1753" t="str">
            <v/>
          </cell>
          <cell r="U1753" t="str">
            <v>7920</v>
          </cell>
          <cell r="V1753" t="str">
            <v>ZGFT</v>
          </cell>
          <cell r="W1753">
            <v>45748</v>
          </cell>
          <cell r="X1753">
            <v>0.11</v>
          </cell>
          <cell r="Y1753">
            <v>91.928679300000013</v>
          </cell>
        </row>
        <row r="1754">
          <cell r="A1754" t="str">
            <v>97703-000300A000</v>
          </cell>
          <cell r="B1754" t="str">
            <v>FG,Strata_NA,VAVE Control Run LOVN</v>
          </cell>
          <cell r="C1754" t="str">
            <v>429A</v>
          </cell>
          <cell r="D1754" t="str">
            <v>N03</v>
          </cell>
          <cell r="E1754" t="str">
            <v/>
          </cell>
          <cell r="F1754" t="str">
            <v>ZGFT</v>
          </cell>
          <cell r="G1754" t="str">
            <v>OCS  97703</v>
          </cell>
          <cell r="H1754">
            <v>0</v>
          </cell>
          <cell r="I1754">
            <v>1000</v>
          </cell>
          <cell r="J1754">
            <v>0</v>
          </cell>
          <cell r="K1754">
            <v>123873.76</v>
          </cell>
          <cell r="L1754">
            <v>122286.69</v>
          </cell>
          <cell r="M1754">
            <v>0</v>
          </cell>
          <cell r="N1754">
            <v>0</v>
          </cell>
          <cell r="O1754">
            <v>0</v>
          </cell>
          <cell r="P1754" t="str">
            <v/>
          </cell>
          <cell r="Q1754" t="str">
            <v>97703</v>
          </cell>
          <cell r="R1754" t="str">
            <v/>
          </cell>
          <cell r="S1754" t="str">
            <v/>
          </cell>
          <cell r="T1754" t="str">
            <v/>
          </cell>
          <cell r="U1754" t="str">
            <v>7920</v>
          </cell>
          <cell r="V1754" t="str">
            <v>ZGFT</v>
          </cell>
          <cell r="W1754">
            <v>45748</v>
          </cell>
          <cell r="X1754">
            <v>0.11</v>
          </cell>
          <cell r="Y1754">
            <v>135.73822590000003</v>
          </cell>
        </row>
        <row r="1755">
          <cell r="A1755" t="str">
            <v>97703-000300A000</v>
          </cell>
          <cell r="B1755" t="str">
            <v>FG,Strata_NA,VAVE Control Run LOVN</v>
          </cell>
          <cell r="C1755" t="str">
            <v>429B</v>
          </cell>
          <cell r="D1755" t="str">
            <v>N03</v>
          </cell>
          <cell r="E1755" t="str">
            <v/>
          </cell>
          <cell r="F1755" t="str">
            <v>ZGFT</v>
          </cell>
          <cell r="G1755" t="str">
            <v>OCS  97703</v>
          </cell>
          <cell r="H1755">
            <v>0</v>
          </cell>
          <cell r="I1755">
            <v>1000</v>
          </cell>
          <cell r="J1755">
            <v>133901.47</v>
          </cell>
          <cell r="K1755">
            <v>127164.57</v>
          </cell>
          <cell r="L1755">
            <v>125580.2</v>
          </cell>
          <cell r="M1755">
            <v>0</v>
          </cell>
          <cell r="N1755">
            <v>8539.4500000000007</v>
          </cell>
          <cell r="O1755">
            <v>68</v>
          </cell>
          <cell r="P1755" t="str">
            <v/>
          </cell>
          <cell r="Q1755" t="str">
            <v>97703</v>
          </cell>
          <cell r="R1755" t="str">
            <v/>
          </cell>
          <cell r="S1755" t="str">
            <v/>
          </cell>
          <cell r="T1755" t="str">
            <v/>
          </cell>
          <cell r="U1755" t="str">
            <v>7920</v>
          </cell>
          <cell r="V1755" t="str">
            <v>ZGFT</v>
          </cell>
          <cell r="W1755">
            <v>45748</v>
          </cell>
          <cell r="X1755">
            <v>0.11</v>
          </cell>
          <cell r="Y1755">
            <v>139.39402200000001</v>
          </cell>
        </row>
        <row r="1756">
          <cell r="A1756" t="str">
            <v>97703-000310A000</v>
          </cell>
          <cell r="B1756" t="str">
            <v>FG,Diamante_NA,VAVE Control Run LOVN</v>
          </cell>
          <cell r="C1756" t="str">
            <v>429A</v>
          </cell>
          <cell r="D1756" t="str">
            <v>N03</v>
          </cell>
          <cell r="E1756" t="str">
            <v/>
          </cell>
          <cell r="F1756" t="str">
            <v>ZGFT</v>
          </cell>
          <cell r="G1756" t="str">
            <v>OCS  97703</v>
          </cell>
          <cell r="H1756">
            <v>0</v>
          </cell>
          <cell r="I1756">
            <v>1000</v>
          </cell>
          <cell r="J1756">
            <v>0</v>
          </cell>
          <cell r="K1756">
            <v>41967.5</v>
          </cell>
          <cell r="L1756">
            <v>41496.89</v>
          </cell>
          <cell r="M1756">
            <v>0</v>
          </cell>
          <cell r="N1756">
            <v>0</v>
          </cell>
          <cell r="O1756">
            <v>0</v>
          </cell>
          <cell r="P1756" t="str">
            <v/>
          </cell>
          <cell r="Q1756" t="str">
            <v>97703</v>
          </cell>
          <cell r="R1756" t="str">
            <v/>
          </cell>
          <cell r="S1756" t="str">
            <v/>
          </cell>
          <cell r="T1756" t="str">
            <v/>
          </cell>
          <cell r="U1756" t="str">
            <v>7920</v>
          </cell>
          <cell r="V1756" t="str">
            <v>ZGFT</v>
          </cell>
          <cell r="W1756">
            <v>45748</v>
          </cell>
          <cell r="X1756">
            <v>0.11</v>
          </cell>
          <cell r="Y1756">
            <v>46.061547900000008</v>
          </cell>
        </row>
        <row r="1757">
          <cell r="A1757" t="str">
            <v>97703-000310A000</v>
          </cell>
          <cell r="B1757" t="str">
            <v>FG,Diamante_NA,VAVE Control Run LOVN</v>
          </cell>
          <cell r="C1757" t="str">
            <v>429B</v>
          </cell>
          <cell r="D1757" t="str">
            <v>N03</v>
          </cell>
          <cell r="E1757" t="str">
            <v/>
          </cell>
          <cell r="F1757" t="str">
            <v>ZGFT</v>
          </cell>
          <cell r="G1757" t="str">
            <v>OCS  97703</v>
          </cell>
          <cell r="H1757">
            <v>0</v>
          </cell>
          <cell r="I1757">
            <v>1000</v>
          </cell>
          <cell r="J1757">
            <v>42903.68</v>
          </cell>
          <cell r="K1757">
            <v>43207.69</v>
          </cell>
          <cell r="L1757">
            <v>42737.08</v>
          </cell>
          <cell r="M1757">
            <v>0</v>
          </cell>
          <cell r="N1757">
            <v>2906.12</v>
          </cell>
          <cell r="O1757">
            <v>68</v>
          </cell>
          <cell r="P1757" t="str">
            <v/>
          </cell>
          <cell r="Q1757" t="str">
            <v>97703</v>
          </cell>
          <cell r="R1757" t="str">
            <v/>
          </cell>
          <cell r="S1757" t="str">
            <v/>
          </cell>
          <cell r="T1757" t="str">
            <v/>
          </cell>
          <cell r="U1757" t="str">
            <v>7920</v>
          </cell>
          <cell r="V1757" t="str">
            <v>ZGFT</v>
          </cell>
          <cell r="W1757">
            <v>45748</v>
          </cell>
          <cell r="X1757">
            <v>0.11</v>
          </cell>
          <cell r="Y1757">
            <v>47.438158800000004</v>
          </cell>
        </row>
        <row r="1758">
          <cell r="A1758" t="str">
            <v>97703-000320A000</v>
          </cell>
          <cell r="B1758" t="str">
            <v>FG,CC8501_SLA,CL435 OEM Black,CC8501_SLA</v>
          </cell>
          <cell r="C1758" t="str">
            <v>429A</v>
          </cell>
          <cell r="D1758" t="str">
            <v>N03</v>
          </cell>
          <cell r="E1758" t="str">
            <v/>
          </cell>
          <cell r="F1758" t="str">
            <v>ZGFT</v>
          </cell>
          <cell r="G1758" t="str">
            <v>OCS  97703</v>
          </cell>
          <cell r="H1758">
            <v>0</v>
          </cell>
          <cell r="I1758">
            <v>1000</v>
          </cell>
          <cell r="J1758">
            <v>36869.74</v>
          </cell>
          <cell r="K1758">
            <v>37364.44</v>
          </cell>
          <cell r="L1758">
            <v>37213.49</v>
          </cell>
          <cell r="M1758">
            <v>0</v>
          </cell>
          <cell r="N1758">
            <v>20058.080000000002</v>
          </cell>
          <cell r="O1758">
            <v>539</v>
          </cell>
          <cell r="P1758" t="str">
            <v/>
          </cell>
          <cell r="Q1758" t="str">
            <v>97703</v>
          </cell>
          <cell r="R1758" t="str">
            <v/>
          </cell>
          <cell r="S1758" t="str">
            <v/>
          </cell>
          <cell r="T1758" t="str">
            <v/>
          </cell>
          <cell r="U1758" t="str">
            <v>7920</v>
          </cell>
          <cell r="V1758" t="str">
            <v>ZGFT</v>
          </cell>
          <cell r="W1758">
            <v>45748</v>
          </cell>
          <cell r="X1758">
            <v>0.11</v>
          </cell>
          <cell r="Y1758">
            <v>41.306973900000003</v>
          </cell>
        </row>
        <row r="1759">
          <cell r="A1759" t="str">
            <v>97703-000320A000</v>
          </cell>
          <cell r="B1759" t="str">
            <v>FG,CC8501_SLA,CL435 OEM Black,CC8501_SLA</v>
          </cell>
          <cell r="C1759" t="str">
            <v>429B</v>
          </cell>
          <cell r="D1759" t="str">
            <v>N03</v>
          </cell>
          <cell r="E1759" t="str">
            <v/>
          </cell>
          <cell r="F1759" t="str">
            <v>ZGFT</v>
          </cell>
          <cell r="G1759" t="str">
            <v>OCS  97703</v>
          </cell>
          <cell r="H1759">
            <v>0</v>
          </cell>
          <cell r="I1759">
            <v>1000</v>
          </cell>
          <cell r="J1759">
            <v>42282.22</v>
          </cell>
          <cell r="K1759">
            <v>38896.879999999997</v>
          </cell>
          <cell r="L1759">
            <v>38529.32</v>
          </cell>
          <cell r="M1759">
            <v>0</v>
          </cell>
          <cell r="N1759">
            <v>0</v>
          </cell>
          <cell r="O1759">
            <v>0</v>
          </cell>
          <cell r="P1759" t="str">
            <v/>
          </cell>
          <cell r="Q1759" t="str">
            <v>97703</v>
          </cell>
          <cell r="R1759" t="str">
            <v/>
          </cell>
          <cell r="S1759" t="str">
            <v/>
          </cell>
          <cell r="T1759" t="str">
            <v/>
          </cell>
          <cell r="U1759" t="str">
            <v>7920</v>
          </cell>
          <cell r="V1759" t="str">
            <v>ZGFT</v>
          </cell>
          <cell r="W1759">
            <v>45748</v>
          </cell>
          <cell r="X1759">
            <v>0.11</v>
          </cell>
          <cell r="Y1759">
            <v>42.767545200000001</v>
          </cell>
        </row>
        <row r="1760">
          <cell r="A1760" t="str">
            <v>97703-000330A000</v>
          </cell>
          <cell r="B1760" t="str">
            <v>FG,Cobra_NA,XD1035 (Rev.G) VAVE</v>
          </cell>
          <cell r="C1760" t="str">
            <v>429A</v>
          </cell>
          <cell r="D1760" t="str">
            <v>N03</v>
          </cell>
          <cell r="E1760" t="str">
            <v/>
          </cell>
          <cell r="F1760" t="str">
            <v>ZGFT</v>
          </cell>
          <cell r="G1760" t="str">
            <v>OCS  97703</v>
          </cell>
          <cell r="H1760">
            <v>0</v>
          </cell>
          <cell r="I1760">
            <v>1000</v>
          </cell>
          <cell r="J1760">
            <v>79349.440000000002</v>
          </cell>
          <cell r="K1760">
            <v>80427.33</v>
          </cell>
          <cell r="L1760">
            <v>79349.56</v>
          </cell>
          <cell r="M1760">
            <v>0</v>
          </cell>
          <cell r="N1760">
            <v>1428.29</v>
          </cell>
          <cell r="O1760">
            <v>18</v>
          </cell>
          <cell r="P1760" t="str">
            <v/>
          </cell>
          <cell r="Q1760" t="str">
            <v>97703</v>
          </cell>
          <cell r="R1760" t="str">
            <v/>
          </cell>
          <cell r="S1760" t="str">
            <v/>
          </cell>
          <cell r="T1760" t="str">
            <v/>
          </cell>
          <cell r="U1760" t="str">
            <v>7920</v>
          </cell>
          <cell r="V1760" t="str">
            <v>ZGFT</v>
          </cell>
          <cell r="W1760">
            <v>45749</v>
          </cell>
          <cell r="X1760">
            <v>0.11</v>
          </cell>
          <cell r="Y1760">
            <v>88.078011600000011</v>
          </cell>
        </row>
        <row r="1761">
          <cell r="A1761" t="str">
            <v>97703-000340A000</v>
          </cell>
          <cell r="B1761" t="str">
            <v>FG,Praga_NA,HD1025 (Rev.G) VAVE</v>
          </cell>
          <cell r="C1761" t="str">
            <v>429A</v>
          </cell>
          <cell r="D1761" t="str">
            <v>N03</v>
          </cell>
          <cell r="E1761" t="str">
            <v/>
          </cell>
          <cell r="F1761" t="str">
            <v>ZGFT</v>
          </cell>
          <cell r="G1761" t="str">
            <v>OCS  97703</v>
          </cell>
          <cell r="H1761">
            <v>0</v>
          </cell>
          <cell r="I1761">
            <v>1000</v>
          </cell>
          <cell r="J1761">
            <v>66914.44</v>
          </cell>
          <cell r="K1761">
            <v>68943.11</v>
          </cell>
          <cell r="L1761">
            <v>66914.539999999994</v>
          </cell>
          <cell r="M1761">
            <v>0</v>
          </cell>
          <cell r="N1761">
            <v>1204.46</v>
          </cell>
          <cell r="O1761">
            <v>18</v>
          </cell>
          <cell r="P1761" t="str">
            <v/>
          </cell>
          <cell r="Q1761" t="str">
            <v>97703</v>
          </cell>
          <cell r="R1761" t="str">
            <v/>
          </cell>
          <cell r="S1761" t="str">
            <v/>
          </cell>
          <cell r="T1761" t="str">
            <v/>
          </cell>
          <cell r="U1761" t="str">
            <v>7920</v>
          </cell>
          <cell r="V1761" t="str">
            <v>ZGFT</v>
          </cell>
          <cell r="W1761">
            <v>45749</v>
          </cell>
          <cell r="X1761">
            <v>0.11</v>
          </cell>
          <cell r="Y1761">
            <v>74.2751394</v>
          </cell>
        </row>
        <row r="1762">
          <cell r="A1762" t="str">
            <v>AMA100-12C1</v>
          </cell>
          <cell r="B1762" t="str">
            <v>SWITCHING POWER SUPPLY;100W/12V</v>
          </cell>
          <cell r="C1762" t="str">
            <v>42P0</v>
          </cell>
          <cell r="D1762" t="str">
            <v>549</v>
          </cell>
          <cell r="E1762" t="str">
            <v/>
          </cell>
          <cell r="F1762" t="str">
            <v>ZPFT</v>
          </cell>
          <cell r="G1762" t="str">
            <v>500002400024009999</v>
          </cell>
          <cell r="H1762">
            <v>0</v>
          </cell>
          <cell r="I1762">
            <v>1000</v>
          </cell>
          <cell r="J1762">
            <v>0</v>
          </cell>
          <cell r="K1762">
            <v>12946.63</v>
          </cell>
          <cell r="L1762">
            <v>11285.72</v>
          </cell>
          <cell r="M1762">
            <v>0</v>
          </cell>
          <cell r="N1762">
            <v>0</v>
          </cell>
          <cell r="O1762">
            <v>0</v>
          </cell>
          <cell r="P1762" t="str">
            <v/>
          </cell>
          <cell r="Q1762" t="str">
            <v>PFRTAUT00</v>
          </cell>
          <cell r="R1762" t="str">
            <v/>
          </cell>
          <cell r="S1762" t="str">
            <v/>
          </cell>
          <cell r="T1762" t="str">
            <v/>
          </cell>
          <cell r="U1762" t="str">
            <v>7920</v>
          </cell>
          <cell r="V1762" t="str">
            <v>ZGFT</v>
          </cell>
          <cell r="W1762">
            <v>45748</v>
          </cell>
          <cell r="X1762">
            <v>0.11</v>
          </cell>
          <cell r="Y1762">
            <v>12.5271492</v>
          </cell>
        </row>
        <row r="1763">
          <cell r="A1763" t="str">
            <v>AMA100-19C1</v>
          </cell>
          <cell r="B1763" t="str">
            <v>SWITCHING POWER SUPPLY;100W/19V</v>
          </cell>
          <cell r="C1763" t="str">
            <v>42P0</v>
          </cell>
          <cell r="D1763" t="str">
            <v>549</v>
          </cell>
          <cell r="E1763" t="str">
            <v/>
          </cell>
          <cell r="F1763" t="str">
            <v>ZPFT</v>
          </cell>
          <cell r="G1763" t="str">
            <v>500002400024009999</v>
          </cell>
          <cell r="H1763">
            <v>0</v>
          </cell>
          <cell r="I1763">
            <v>1000</v>
          </cell>
          <cell r="J1763">
            <v>0</v>
          </cell>
          <cell r="K1763">
            <v>13466.75</v>
          </cell>
          <cell r="L1763">
            <v>11269.76</v>
          </cell>
          <cell r="M1763">
            <v>0</v>
          </cell>
          <cell r="N1763">
            <v>0</v>
          </cell>
          <cell r="O1763">
            <v>0</v>
          </cell>
          <cell r="P1763" t="str">
            <v/>
          </cell>
          <cell r="Q1763" t="str">
            <v>PFRTAUT00</v>
          </cell>
          <cell r="R1763" t="str">
            <v/>
          </cell>
          <cell r="S1763" t="str">
            <v/>
          </cell>
          <cell r="T1763" t="str">
            <v/>
          </cell>
          <cell r="U1763" t="str">
            <v>7920</v>
          </cell>
          <cell r="V1763" t="str">
            <v>ZGFT</v>
          </cell>
          <cell r="W1763">
            <v>45748</v>
          </cell>
          <cell r="X1763">
            <v>0.11</v>
          </cell>
          <cell r="Y1763">
            <v>12.509433600000001</v>
          </cell>
        </row>
        <row r="1764">
          <cell r="A1764" t="str">
            <v>DD-1201-55AK</v>
          </cell>
          <cell r="B1764" t="str">
            <v>SWITCHING POWER SUPPLY;200W/55V</v>
          </cell>
          <cell r="C1764" t="str">
            <v>42P0</v>
          </cell>
          <cell r="D1764" t="str">
            <v>566</v>
          </cell>
          <cell r="E1764" t="str">
            <v/>
          </cell>
          <cell r="F1764" t="str">
            <v>ZPFT</v>
          </cell>
          <cell r="G1764" t="str">
            <v>500001000010009999</v>
          </cell>
          <cell r="H1764">
            <v>0</v>
          </cell>
          <cell r="I1764">
            <v>1000</v>
          </cell>
          <cell r="J1764">
            <v>45905.23</v>
          </cell>
          <cell r="K1764">
            <v>43188.38</v>
          </cell>
          <cell r="L1764">
            <v>43404.59</v>
          </cell>
          <cell r="M1764">
            <v>0</v>
          </cell>
          <cell r="N1764">
            <v>242501.44</v>
          </cell>
          <cell r="O1764">
            <v>5587</v>
          </cell>
          <cell r="P1764" t="str">
            <v/>
          </cell>
          <cell r="Q1764" t="str">
            <v>PFRTTVA00</v>
          </cell>
          <cell r="R1764" t="str">
            <v/>
          </cell>
          <cell r="S1764" t="str">
            <v/>
          </cell>
          <cell r="T1764" t="str">
            <v/>
          </cell>
          <cell r="U1764" t="str">
            <v>7920</v>
          </cell>
          <cell r="V1764" t="str">
            <v>ZGFT</v>
          </cell>
          <cell r="W1764">
            <v>45748</v>
          </cell>
          <cell r="X1764">
            <v>0.11</v>
          </cell>
          <cell r="Y1764">
            <v>48.179094900000003</v>
          </cell>
        </row>
        <row r="1765">
          <cell r="A1765" t="str">
            <v>DD-1201-55SV</v>
          </cell>
          <cell r="B1765" t="str">
            <v>SWITCHING POWER SUPPLY;200W/55V</v>
          </cell>
          <cell r="C1765" t="str">
            <v>42P0</v>
          </cell>
          <cell r="D1765" t="str">
            <v>566</v>
          </cell>
          <cell r="E1765" t="str">
            <v/>
          </cell>
          <cell r="F1765" t="str">
            <v>ZPFT</v>
          </cell>
          <cell r="G1765" t="str">
            <v>500001000010009999</v>
          </cell>
          <cell r="H1765">
            <v>0</v>
          </cell>
          <cell r="I1765">
            <v>1000</v>
          </cell>
          <cell r="J1765">
            <v>39204.959999999999</v>
          </cell>
          <cell r="K1765">
            <v>39079.839999999997</v>
          </cell>
          <cell r="L1765">
            <v>39201.32</v>
          </cell>
          <cell r="M1765">
            <v>0</v>
          </cell>
          <cell r="N1765">
            <v>98160.11</v>
          </cell>
          <cell r="O1765">
            <v>2504</v>
          </cell>
          <cell r="P1765" t="str">
            <v/>
          </cell>
          <cell r="Q1765" t="str">
            <v>PFRTTVA00</v>
          </cell>
          <cell r="R1765" t="str">
            <v/>
          </cell>
          <cell r="S1765" t="str">
            <v/>
          </cell>
          <cell r="T1765" t="str">
            <v/>
          </cell>
          <cell r="U1765" t="str">
            <v>7920</v>
          </cell>
          <cell r="V1765" t="str">
            <v>ZGFT</v>
          </cell>
          <cell r="W1765">
            <v>45748</v>
          </cell>
          <cell r="X1765">
            <v>0.11</v>
          </cell>
          <cell r="Y1765">
            <v>43.513465200000006</v>
          </cell>
        </row>
        <row r="1766">
          <cell r="A1766" t="str">
            <v>DD-1201-55V2</v>
          </cell>
          <cell r="B1766" t="str">
            <v>SWITCHING POWER SUPPLY;200W/55V</v>
          </cell>
          <cell r="C1766" t="str">
            <v>42P0</v>
          </cell>
          <cell r="D1766" t="str">
            <v>566</v>
          </cell>
          <cell r="E1766" t="str">
            <v/>
          </cell>
          <cell r="F1766" t="str">
            <v>ZPFT</v>
          </cell>
          <cell r="G1766" t="str">
            <v>500001000010009999</v>
          </cell>
          <cell r="H1766">
            <v>0</v>
          </cell>
          <cell r="I1766">
            <v>1000</v>
          </cell>
          <cell r="J1766">
            <v>0</v>
          </cell>
          <cell r="K1766">
            <v>40386.660000000003</v>
          </cell>
          <cell r="L1766">
            <v>40620.57</v>
          </cell>
          <cell r="M1766">
            <v>0</v>
          </cell>
          <cell r="N1766">
            <v>0</v>
          </cell>
          <cell r="O1766">
            <v>0</v>
          </cell>
          <cell r="P1766" t="str">
            <v/>
          </cell>
          <cell r="Q1766" t="str">
            <v>PFRTTVA00</v>
          </cell>
          <cell r="R1766" t="str">
            <v/>
          </cell>
          <cell r="S1766" t="str">
            <v/>
          </cell>
          <cell r="T1766" t="str">
            <v/>
          </cell>
          <cell r="U1766" t="str">
            <v>7920</v>
          </cell>
          <cell r="V1766" t="str">
            <v>ZGFT</v>
          </cell>
          <cell r="W1766">
            <v>45748</v>
          </cell>
          <cell r="X1766">
            <v>0.11</v>
          </cell>
          <cell r="Y1766">
            <v>45.088832700000005</v>
          </cell>
        </row>
        <row r="1767">
          <cell r="A1767" t="str">
            <v>DJ-1141-91AT</v>
          </cell>
          <cell r="B1767" t="str">
            <v>SWITCHING POWER SUPPLY;140W/28V</v>
          </cell>
          <cell r="C1767" t="str">
            <v>42P0</v>
          </cell>
          <cell r="D1767" t="str">
            <v>532</v>
          </cell>
          <cell r="E1767" t="str">
            <v/>
          </cell>
          <cell r="F1767" t="str">
            <v>ZPFT</v>
          </cell>
          <cell r="G1767" t="str">
            <v>500002100021009999</v>
          </cell>
          <cell r="H1767">
            <v>0</v>
          </cell>
          <cell r="I1767">
            <v>1000</v>
          </cell>
          <cell r="J1767">
            <v>0</v>
          </cell>
          <cell r="K1767">
            <v>11151.9</v>
          </cell>
          <cell r="L1767">
            <v>11474.67</v>
          </cell>
          <cell r="M1767">
            <v>0</v>
          </cell>
          <cell r="N1767">
            <v>0</v>
          </cell>
          <cell r="O1767">
            <v>0</v>
          </cell>
          <cell r="P1767" t="str">
            <v/>
          </cell>
          <cell r="Q1767" t="str">
            <v>PFRTPDR00</v>
          </cell>
          <cell r="R1767" t="str">
            <v/>
          </cell>
          <cell r="S1767" t="str">
            <v/>
          </cell>
          <cell r="T1767" t="str">
            <v/>
          </cell>
          <cell r="U1767" t="str">
            <v>7920</v>
          </cell>
          <cell r="V1767" t="str">
            <v>ZGFT</v>
          </cell>
          <cell r="W1767">
            <v>45748</v>
          </cell>
          <cell r="X1767">
            <v>0.11</v>
          </cell>
          <cell r="Y1767">
            <v>12.7368837</v>
          </cell>
        </row>
        <row r="1768">
          <cell r="A1768" t="str">
            <v>DJ-1141-91BI</v>
          </cell>
          <cell r="B1768" t="str">
            <v>SWITCHING POWER SUPPLY;140W/28V</v>
          </cell>
          <cell r="C1768" t="str">
            <v>42P0</v>
          </cell>
          <cell r="D1768" t="str">
            <v>532</v>
          </cell>
          <cell r="E1768" t="str">
            <v/>
          </cell>
          <cell r="F1768" t="str">
            <v>ZPFT</v>
          </cell>
          <cell r="G1768" t="str">
            <v>500002100021009999</v>
          </cell>
          <cell r="H1768">
            <v>0</v>
          </cell>
          <cell r="I1768">
            <v>1000</v>
          </cell>
          <cell r="J1768">
            <v>0</v>
          </cell>
          <cell r="K1768">
            <v>5126.6000000000004</v>
          </cell>
          <cell r="L1768">
            <v>5450.29</v>
          </cell>
          <cell r="M1768">
            <v>0</v>
          </cell>
          <cell r="N1768">
            <v>0</v>
          </cell>
          <cell r="O1768">
            <v>0</v>
          </cell>
          <cell r="P1768" t="str">
            <v/>
          </cell>
          <cell r="Q1768" t="str">
            <v>PFRTPDR00</v>
          </cell>
          <cell r="R1768" t="str">
            <v/>
          </cell>
          <cell r="S1768" t="str">
            <v/>
          </cell>
          <cell r="T1768" t="str">
            <v/>
          </cell>
          <cell r="U1768" t="str">
            <v>7920</v>
          </cell>
          <cell r="V1768" t="str">
            <v>ZGFT</v>
          </cell>
          <cell r="W1768">
            <v>45748</v>
          </cell>
          <cell r="X1768">
            <v>0.11</v>
          </cell>
          <cell r="Y1768">
            <v>6.0498219000000004</v>
          </cell>
        </row>
        <row r="1769">
          <cell r="A1769" t="str">
            <v>DJ-1160-86LT</v>
          </cell>
          <cell r="B1769" t="str">
            <v>SWITCHING POWER SUPPLY;56V</v>
          </cell>
          <cell r="C1769" t="str">
            <v>42P0</v>
          </cell>
          <cell r="D1769" t="str">
            <v>549</v>
          </cell>
          <cell r="E1769" t="str">
            <v/>
          </cell>
          <cell r="F1769" t="str">
            <v>ZPFT</v>
          </cell>
          <cell r="G1769" t="str">
            <v>500002400024009999</v>
          </cell>
          <cell r="H1769">
            <v>0</v>
          </cell>
          <cell r="I1769">
            <v>1000</v>
          </cell>
          <cell r="J1769">
            <v>7718.38</v>
          </cell>
          <cell r="K1769">
            <v>6300.36</v>
          </cell>
          <cell r="L1769">
            <v>6657.91</v>
          </cell>
          <cell r="M1769">
            <v>0</v>
          </cell>
          <cell r="N1769">
            <v>5326.33</v>
          </cell>
          <cell r="O1769">
            <v>800</v>
          </cell>
          <cell r="P1769" t="str">
            <v/>
          </cell>
          <cell r="Q1769" t="str">
            <v>PFRTAUT00</v>
          </cell>
          <cell r="R1769" t="str">
            <v/>
          </cell>
          <cell r="S1769" t="str">
            <v/>
          </cell>
          <cell r="T1769" t="str">
            <v/>
          </cell>
          <cell r="U1769" t="str">
            <v>7920</v>
          </cell>
          <cell r="V1769" t="str">
            <v>ZGFT</v>
          </cell>
          <cell r="W1769">
            <v>45748</v>
          </cell>
          <cell r="X1769">
            <v>0.11</v>
          </cell>
          <cell r="Y1769">
            <v>7.3902801000000009</v>
          </cell>
        </row>
        <row r="1770">
          <cell r="A1770" t="str">
            <v>DSB240-24LC</v>
          </cell>
          <cell r="B1770" t="str">
            <v>SWITCHING POWER SUPPLY;240W/24V</v>
          </cell>
          <cell r="C1770" t="str">
            <v>42P0</v>
          </cell>
          <cell r="D1770" t="str">
            <v>549</v>
          </cell>
          <cell r="E1770" t="str">
            <v/>
          </cell>
          <cell r="F1770" t="str">
            <v>ZPFT</v>
          </cell>
          <cell r="G1770" t="str">
            <v>500002400024009999</v>
          </cell>
          <cell r="H1770">
            <v>0</v>
          </cell>
          <cell r="I1770">
            <v>1000</v>
          </cell>
          <cell r="J1770">
            <v>0</v>
          </cell>
          <cell r="K1770">
            <v>47987.87</v>
          </cell>
          <cell r="L1770">
            <v>38170.550000000003</v>
          </cell>
          <cell r="M1770">
            <v>0</v>
          </cell>
          <cell r="N1770">
            <v>0</v>
          </cell>
          <cell r="O1770">
            <v>0</v>
          </cell>
          <cell r="P1770" t="str">
            <v/>
          </cell>
          <cell r="Q1770" t="str">
            <v>PFRTAUT00</v>
          </cell>
          <cell r="R1770" t="str">
            <v/>
          </cell>
          <cell r="S1770" t="str">
            <v/>
          </cell>
          <cell r="T1770" t="str">
            <v/>
          </cell>
          <cell r="U1770" t="str">
            <v>7920</v>
          </cell>
          <cell r="V1770" t="str">
            <v>ZGFT</v>
          </cell>
          <cell r="W1770">
            <v>45748</v>
          </cell>
          <cell r="X1770">
            <v>0.11</v>
          </cell>
          <cell r="Y1770">
            <v>42.369310500000012</v>
          </cell>
        </row>
        <row r="1771">
          <cell r="A1771" t="str">
            <v>DSB480-24LC</v>
          </cell>
          <cell r="B1771" t="str">
            <v>SWITCHING POWER SUPPLY;480W/24V</v>
          </cell>
          <cell r="C1771" t="str">
            <v>42P0</v>
          </cell>
          <cell r="D1771" t="str">
            <v>549</v>
          </cell>
          <cell r="E1771" t="str">
            <v/>
          </cell>
          <cell r="F1771" t="str">
            <v>ZPFT</v>
          </cell>
          <cell r="G1771" t="str">
            <v>500002400024009999</v>
          </cell>
          <cell r="H1771">
            <v>0</v>
          </cell>
          <cell r="I1771">
            <v>1000</v>
          </cell>
          <cell r="J1771">
            <v>0</v>
          </cell>
          <cell r="K1771">
            <v>71819.009999999995</v>
          </cell>
          <cell r="L1771">
            <v>56001.26</v>
          </cell>
          <cell r="M1771">
            <v>0</v>
          </cell>
          <cell r="N1771">
            <v>0</v>
          </cell>
          <cell r="O1771">
            <v>0</v>
          </cell>
          <cell r="P1771" t="str">
            <v/>
          </cell>
          <cell r="Q1771" t="str">
            <v>PFRTAUT00</v>
          </cell>
          <cell r="R1771" t="str">
            <v/>
          </cell>
          <cell r="S1771" t="str">
            <v/>
          </cell>
          <cell r="T1771" t="str">
            <v/>
          </cell>
          <cell r="U1771" t="str">
            <v>7920</v>
          </cell>
          <cell r="V1771" t="str">
            <v>ZGFT</v>
          </cell>
          <cell r="W1771">
            <v>45748</v>
          </cell>
          <cell r="X1771">
            <v>0.11</v>
          </cell>
          <cell r="Y1771">
            <v>62.161398600000005</v>
          </cell>
        </row>
        <row r="1772">
          <cell r="A1772" t="str">
            <v>DSG60-12LC</v>
          </cell>
          <cell r="B1772" t="str">
            <v>SWITCHING POWER SUPPLY; 60W/12V</v>
          </cell>
          <cell r="C1772" t="str">
            <v>42P0</v>
          </cell>
          <cell r="D1772" t="str">
            <v>549</v>
          </cell>
          <cell r="E1772" t="str">
            <v/>
          </cell>
          <cell r="F1772" t="str">
            <v>ZPFT</v>
          </cell>
          <cell r="G1772" t="str">
            <v>500002400024009999</v>
          </cell>
          <cell r="H1772">
            <v>0</v>
          </cell>
          <cell r="I1772">
            <v>1000</v>
          </cell>
          <cell r="J1772">
            <v>0</v>
          </cell>
          <cell r="K1772">
            <v>12760.7</v>
          </cell>
          <cell r="L1772">
            <v>10426.77</v>
          </cell>
          <cell r="M1772">
            <v>0</v>
          </cell>
          <cell r="N1772">
            <v>0</v>
          </cell>
          <cell r="O1772">
            <v>0</v>
          </cell>
          <cell r="P1772" t="str">
            <v/>
          </cell>
          <cell r="Q1772" t="str">
            <v>PFRTAUT00</v>
          </cell>
          <cell r="R1772" t="str">
            <v/>
          </cell>
          <cell r="S1772" t="str">
            <v/>
          </cell>
          <cell r="T1772" t="str">
            <v/>
          </cell>
          <cell r="U1772" t="str">
            <v>7920</v>
          </cell>
          <cell r="V1772" t="str">
            <v>ZGFT</v>
          </cell>
          <cell r="W1772">
            <v>45748</v>
          </cell>
          <cell r="X1772">
            <v>0.11</v>
          </cell>
          <cell r="Y1772">
            <v>11.573714700000002</v>
          </cell>
        </row>
        <row r="1773">
          <cell r="A1773" t="str">
            <v>DSG60-24LC</v>
          </cell>
          <cell r="B1773" t="str">
            <v>SWITCHING POWER SUPPLY; 60W/24V</v>
          </cell>
          <cell r="C1773" t="str">
            <v>42P0</v>
          </cell>
          <cell r="D1773" t="str">
            <v>549</v>
          </cell>
          <cell r="E1773" t="str">
            <v/>
          </cell>
          <cell r="F1773" t="str">
            <v>ZPFT</v>
          </cell>
          <cell r="G1773" t="str">
            <v>500002400024009999</v>
          </cell>
          <cell r="H1773">
            <v>0</v>
          </cell>
          <cell r="I1773">
            <v>1000</v>
          </cell>
          <cell r="J1773">
            <v>0</v>
          </cell>
          <cell r="K1773">
            <v>11853.96</v>
          </cell>
          <cell r="L1773">
            <v>9516.92</v>
          </cell>
          <cell r="M1773">
            <v>0</v>
          </cell>
          <cell r="N1773">
            <v>0</v>
          </cell>
          <cell r="O1773">
            <v>0</v>
          </cell>
          <cell r="P1773" t="str">
            <v/>
          </cell>
          <cell r="Q1773" t="str">
            <v>PFRTAUT00</v>
          </cell>
          <cell r="R1773" t="str">
            <v/>
          </cell>
          <cell r="S1773" t="str">
            <v/>
          </cell>
          <cell r="T1773" t="str">
            <v/>
          </cell>
          <cell r="U1773" t="str">
            <v>7920</v>
          </cell>
          <cell r="V1773" t="str">
            <v>ZGFT</v>
          </cell>
          <cell r="W1773">
            <v>45748</v>
          </cell>
          <cell r="X1773">
            <v>0.11</v>
          </cell>
          <cell r="Y1773">
            <v>10.563781200000001</v>
          </cell>
        </row>
        <row r="1774">
          <cell r="A1774" t="str">
            <v>DSG60-48LC</v>
          </cell>
          <cell r="B1774" t="str">
            <v>SWITCHING POWER SUPPLY; 60W/48V</v>
          </cell>
          <cell r="C1774" t="str">
            <v>42P0</v>
          </cell>
          <cell r="D1774" t="str">
            <v>549</v>
          </cell>
          <cell r="E1774" t="str">
            <v/>
          </cell>
          <cell r="F1774" t="str">
            <v>ZPFT</v>
          </cell>
          <cell r="G1774" t="str">
            <v>500002400024009999</v>
          </cell>
          <cell r="H1774">
            <v>0</v>
          </cell>
          <cell r="I1774">
            <v>1000</v>
          </cell>
          <cell r="J1774">
            <v>0</v>
          </cell>
          <cell r="K1774">
            <v>11866.58</v>
          </cell>
          <cell r="L1774">
            <v>9518.83</v>
          </cell>
          <cell r="M1774">
            <v>0</v>
          </cell>
          <cell r="N1774">
            <v>0</v>
          </cell>
          <cell r="O1774">
            <v>0</v>
          </cell>
          <cell r="P1774" t="str">
            <v/>
          </cell>
          <cell r="Q1774" t="str">
            <v>PFRTAUT00</v>
          </cell>
          <cell r="R1774" t="str">
            <v/>
          </cell>
          <cell r="S1774" t="str">
            <v/>
          </cell>
          <cell r="T1774" t="str">
            <v/>
          </cell>
          <cell r="U1774" t="str">
            <v>7920</v>
          </cell>
          <cell r="V1774" t="str">
            <v>ZGFT</v>
          </cell>
          <cell r="W1774">
            <v>45748</v>
          </cell>
          <cell r="X1774">
            <v>0.11</v>
          </cell>
          <cell r="Y1774">
            <v>10.5659013</v>
          </cell>
        </row>
        <row r="1775">
          <cell r="A1775" t="str">
            <v>HA-1351-24NL</v>
          </cell>
          <cell r="B1775" t="str">
            <v>SWITCHING POWER SUPPLY;350W/24V</v>
          </cell>
          <cell r="C1775" t="str">
            <v>42P0</v>
          </cell>
          <cell r="D1775" t="str">
            <v>549</v>
          </cell>
          <cell r="E1775" t="str">
            <v/>
          </cell>
          <cell r="F1775" t="str">
            <v>ZPFT</v>
          </cell>
          <cell r="G1775" t="str">
            <v>500002400024009999</v>
          </cell>
          <cell r="H1775">
            <v>0</v>
          </cell>
          <cell r="I1775">
            <v>1000</v>
          </cell>
          <cell r="J1775">
            <v>0</v>
          </cell>
          <cell r="K1775">
            <v>18700.63</v>
          </cell>
          <cell r="L1775">
            <v>16103.07</v>
          </cell>
          <cell r="M1775">
            <v>0</v>
          </cell>
          <cell r="N1775">
            <v>0</v>
          </cell>
          <cell r="O1775">
            <v>0</v>
          </cell>
          <cell r="P1775" t="str">
            <v/>
          </cell>
          <cell r="Q1775" t="str">
            <v>PFRTAUT00</v>
          </cell>
          <cell r="R1775" t="str">
            <v/>
          </cell>
          <cell r="S1775" t="str">
            <v/>
          </cell>
          <cell r="T1775" t="str">
            <v/>
          </cell>
          <cell r="U1775" t="str">
            <v>7920</v>
          </cell>
          <cell r="V1775" t="str">
            <v>ZGFT</v>
          </cell>
          <cell r="W1775">
            <v>45748</v>
          </cell>
          <cell r="X1775">
            <v>0.11</v>
          </cell>
          <cell r="Y1775">
            <v>17.874407699999999</v>
          </cell>
        </row>
        <row r="1776">
          <cell r="A1776" t="str">
            <v>HN-1241-24R1</v>
          </cell>
          <cell r="B1776" t="str">
            <v>SWITCHING POWER SUPPLY;240W/24V</v>
          </cell>
          <cell r="C1776" t="str">
            <v>42P0</v>
          </cell>
          <cell r="D1776" t="str">
            <v>549</v>
          </cell>
          <cell r="E1776" t="str">
            <v/>
          </cell>
          <cell r="F1776" t="str">
            <v>ZPFT</v>
          </cell>
          <cell r="G1776" t="str">
            <v>500002400024009999</v>
          </cell>
          <cell r="H1776">
            <v>0</v>
          </cell>
          <cell r="I1776">
            <v>1000</v>
          </cell>
          <cell r="J1776">
            <v>25912.959999999999</v>
          </cell>
          <cell r="K1776">
            <v>48814.17</v>
          </cell>
          <cell r="L1776">
            <v>39251.760000000002</v>
          </cell>
          <cell r="M1776">
            <v>0</v>
          </cell>
          <cell r="N1776">
            <v>1059.8</v>
          </cell>
          <cell r="O1776">
            <v>27</v>
          </cell>
          <cell r="P1776" t="str">
            <v/>
          </cell>
          <cell r="Q1776" t="str">
            <v>PFRTAUT00</v>
          </cell>
          <cell r="R1776" t="str">
            <v/>
          </cell>
          <cell r="S1776" t="str">
            <v/>
          </cell>
          <cell r="T1776" t="str">
            <v/>
          </cell>
          <cell r="U1776" t="str">
            <v>7920</v>
          </cell>
          <cell r="V1776" t="str">
            <v>ZGFT</v>
          </cell>
          <cell r="W1776">
            <v>45748</v>
          </cell>
          <cell r="X1776">
            <v>0.11</v>
          </cell>
          <cell r="Y1776">
            <v>43.56945360000001</v>
          </cell>
        </row>
        <row r="1777">
          <cell r="A1777" t="str">
            <v>HN-1481-24R1</v>
          </cell>
          <cell r="B1777" t="str">
            <v>SWITCHING POWER SUPPLY;480W/24V</v>
          </cell>
          <cell r="C1777" t="str">
            <v>42P0</v>
          </cell>
          <cell r="D1777" t="str">
            <v>549</v>
          </cell>
          <cell r="E1777" t="str">
            <v/>
          </cell>
          <cell r="F1777" t="str">
            <v>ZPFT</v>
          </cell>
          <cell r="G1777" t="str">
            <v>500002400024009999</v>
          </cell>
          <cell r="H1777">
            <v>0</v>
          </cell>
          <cell r="I1777">
            <v>1000</v>
          </cell>
          <cell r="J1777">
            <v>66292.77</v>
          </cell>
          <cell r="K1777">
            <v>72019.39</v>
          </cell>
          <cell r="L1777">
            <v>57735</v>
          </cell>
          <cell r="M1777">
            <v>0</v>
          </cell>
          <cell r="N1777">
            <v>0</v>
          </cell>
          <cell r="O1777">
            <v>0</v>
          </cell>
          <cell r="P1777" t="str">
            <v/>
          </cell>
          <cell r="Q1777" t="str">
            <v>PFRTAUT00</v>
          </cell>
          <cell r="R1777" t="str">
            <v/>
          </cell>
          <cell r="S1777" t="str">
            <v/>
          </cell>
          <cell r="T1777" t="str">
            <v/>
          </cell>
          <cell r="U1777" t="str">
            <v>7920</v>
          </cell>
          <cell r="V1777" t="str">
            <v>ZGFT</v>
          </cell>
          <cell r="W1777">
            <v>45748</v>
          </cell>
          <cell r="X1777">
            <v>0.11</v>
          </cell>
          <cell r="Y1777">
            <v>64.085850000000008</v>
          </cell>
        </row>
        <row r="1778">
          <cell r="A1778" t="str">
            <v>PA-1061-82SG</v>
          </cell>
          <cell r="B1778" t="str">
            <v>SWITCHING POWER SUPPLY;60W/12V</v>
          </cell>
          <cell r="C1778" t="str">
            <v>42P0</v>
          </cell>
          <cell r="D1778" t="str">
            <v>549</v>
          </cell>
          <cell r="E1778" t="str">
            <v/>
          </cell>
          <cell r="F1778" t="str">
            <v>ZPFT</v>
          </cell>
          <cell r="G1778" t="str">
            <v>500002400024009999</v>
          </cell>
          <cell r="H1778">
            <v>0</v>
          </cell>
          <cell r="I1778">
            <v>1000</v>
          </cell>
          <cell r="J1778">
            <v>0</v>
          </cell>
          <cell r="K1778">
            <v>9180.33</v>
          </cell>
          <cell r="L1778">
            <v>7728.7</v>
          </cell>
          <cell r="M1778">
            <v>0</v>
          </cell>
          <cell r="N1778">
            <v>0</v>
          </cell>
          <cell r="O1778">
            <v>0</v>
          </cell>
          <cell r="P1778" t="str">
            <v/>
          </cell>
          <cell r="Q1778" t="str">
            <v>PFRTAUT00</v>
          </cell>
          <cell r="R1778" t="str">
            <v/>
          </cell>
          <cell r="S1778" t="str">
            <v/>
          </cell>
          <cell r="T1778" t="str">
            <v/>
          </cell>
          <cell r="U1778" t="str">
            <v>7920</v>
          </cell>
          <cell r="V1778" t="str">
            <v>ZGFT</v>
          </cell>
          <cell r="W1778">
            <v>45748</v>
          </cell>
          <cell r="X1778">
            <v>0.11</v>
          </cell>
          <cell r="Y1778">
            <v>8.5788570000000011</v>
          </cell>
        </row>
        <row r="1779">
          <cell r="A1779" t="str">
            <v>PA-1101-66VN</v>
          </cell>
          <cell r="B1779" t="str">
            <v>SWITCHING POWER SUPPLY;100W/5-20V</v>
          </cell>
          <cell r="C1779" t="str">
            <v>42P0</v>
          </cell>
          <cell r="D1779" t="str">
            <v>549</v>
          </cell>
          <cell r="E1779" t="str">
            <v/>
          </cell>
          <cell r="F1779" t="str">
            <v>ZPFT</v>
          </cell>
          <cell r="G1779" t="str">
            <v>500002400024009999</v>
          </cell>
          <cell r="H1779">
            <v>0</v>
          </cell>
          <cell r="I1779">
            <v>1000</v>
          </cell>
          <cell r="J1779">
            <v>11680</v>
          </cell>
          <cell r="K1779">
            <v>11417.79</v>
          </cell>
          <cell r="L1779">
            <v>11469.11</v>
          </cell>
          <cell r="M1779">
            <v>0</v>
          </cell>
          <cell r="N1779">
            <v>100515.28</v>
          </cell>
          <cell r="O1779">
            <v>8764</v>
          </cell>
          <cell r="P1779" t="str">
            <v/>
          </cell>
          <cell r="Q1779" t="str">
            <v>PFRTAUT00</v>
          </cell>
          <cell r="R1779" t="str">
            <v/>
          </cell>
          <cell r="S1779" t="str">
            <v/>
          </cell>
          <cell r="T1779" t="str">
            <v/>
          </cell>
          <cell r="U1779" t="str">
            <v>7920</v>
          </cell>
          <cell r="V1779" t="str">
            <v>ZGFT</v>
          </cell>
          <cell r="W1779">
            <v>45748</v>
          </cell>
          <cell r="X1779">
            <v>0.11</v>
          </cell>
          <cell r="Y1779">
            <v>12.730712100000002</v>
          </cell>
        </row>
        <row r="1780">
          <cell r="A1780" t="str">
            <v>PA-1101-88V</v>
          </cell>
          <cell r="B1780" t="str">
            <v>SWITCHING POWER SUPPLY;100W/20V</v>
          </cell>
          <cell r="C1780" t="str">
            <v>42P0</v>
          </cell>
          <cell r="D1780" t="str">
            <v>532</v>
          </cell>
          <cell r="E1780" t="str">
            <v/>
          </cell>
          <cell r="F1780" t="str">
            <v>ZPFT</v>
          </cell>
          <cell r="G1780" t="str">
            <v>500002100021009999</v>
          </cell>
          <cell r="H1780">
            <v>0</v>
          </cell>
          <cell r="I1780">
            <v>1000</v>
          </cell>
          <cell r="J1780">
            <v>14351.29</v>
          </cell>
          <cell r="K1780">
            <v>13011.8</v>
          </cell>
          <cell r="L1780">
            <v>12240.2</v>
          </cell>
          <cell r="M1780">
            <v>0</v>
          </cell>
          <cell r="N1780">
            <v>10844.82</v>
          </cell>
          <cell r="O1780">
            <v>886</v>
          </cell>
          <cell r="P1780" t="str">
            <v/>
          </cell>
          <cell r="Q1780" t="str">
            <v>PFRTPDR00</v>
          </cell>
          <cell r="R1780" t="str">
            <v/>
          </cell>
          <cell r="S1780" t="str">
            <v/>
          </cell>
          <cell r="T1780" t="str">
            <v/>
          </cell>
          <cell r="U1780" t="str">
            <v>7920</v>
          </cell>
          <cell r="V1780" t="str">
            <v>ZGFT</v>
          </cell>
          <cell r="W1780">
            <v>45748</v>
          </cell>
          <cell r="X1780">
            <v>0.11</v>
          </cell>
          <cell r="Y1780">
            <v>13.586622000000004</v>
          </cell>
        </row>
        <row r="1781">
          <cell r="A1781" t="str">
            <v>PA-1101-88V2</v>
          </cell>
          <cell r="B1781" t="str">
            <v>SWITCHING POWER SUPPLY;100W/20V</v>
          </cell>
          <cell r="C1781" t="str">
            <v>42P0</v>
          </cell>
          <cell r="D1781" t="str">
            <v>532</v>
          </cell>
          <cell r="E1781" t="str">
            <v/>
          </cell>
          <cell r="F1781" t="str">
            <v>ZPFT</v>
          </cell>
          <cell r="G1781" t="str">
            <v>500002100021009999</v>
          </cell>
          <cell r="H1781">
            <v>0</v>
          </cell>
          <cell r="I1781">
            <v>1000</v>
          </cell>
          <cell r="J1781">
            <v>0</v>
          </cell>
          <cell r="K1781">
            <v>12407.75</v>
          </cell>
          <cell r="L1781">
            <v>12013</v>
          </cell>
          <cell r="M1781">
            <v>0</v>
          </cell>
          <cell r="N1781">
            <v>0</v>
          </cell>
          <cell r="O1781">
            <v>0</v>
          </cell>
          <cell r="P1781" t="str">
            <v/>
          </cell>
          <cell r="Q1781" t="str">
            <v>PFRTPDR00</v>
          </cell>
          <cell r="R1781" t="str">
            <v/>
          </cell>
          <cell r="S1781" t="str">
            <v/>
          </cell>
          <cell r="T1781" t="str">
            <v/>
          </cell>
          <cell r="U1781" t="str">
            <v>7920</v>
          </cell>
          <cell r="V1781" t="str">
            <v>ZGFT</v>
          </cell>
          <cell r="W1781">
            <v>45748</v>
          </cell>
          <cell r="X1781">
            <v>0.11</v>
          </cell>
          <cell r="Y1781">
            <v>13.334430000000001</v>
          </cell>
        </row>
        <row r="1782">
          <cell r="A1782" t="str">
            <v>PA-1112-6S</v>
          </cell>
          <cell r="B1782" t="str">
            <v>SWITCHING POWER SUPPLY;1100W/56V</v>
          </cell>
          <cell r="C1782" t="str">
            <v>429E</v>
          </cell>
          <cell r="D1782" t="str">
            <v>563</v>
          </cell>
          <cell r="E1782" t="str">
            <v/>
          </cell>
          <cell r="F1782" t="str">
            <v>ZPFT</v>
          </cell>
          <cell r="G1782" t="str">
            <v>500000700007009999</v>
          </cell>
          <cell r="H1782">
            <v>0</v>
          </cell>
          <cell r="I1782">
            <v>1000</v>
          </cell>
          <cell r="J1782">
            <v>71941.350000000006</v>
          </cell>
          <cell r="K1782">
            <v>56208.15</v>
          </cell>
          <cell r="L1782">
            <v>60005.919999999998</v>
          </cell>
          <cell r="M1782">
            <v>0</v>
          </cell>
          <cell r="N1782">
            <v>148934.69</v>
          </cell>
          <cell r="O1782">
            <v>2482</v>
          </cell>
          <cell r="P1782" t="str">
            <v/>
          </cell>
          <cell r="Q1782" t="str">
            <v>PFRTNET00</v>
          </cell>
          <cell r="R1782" t="str">
            <v/>
          </cell>
          <cell r="S1782" t="str">
            <v/>
          </cell>
          <cell r="T1782" t="str">
            <v/>
          </cell>
          <cell r="U1782" t="str">
            <v>7920</v>
          </cell>
          <cell r="V1782" t="str">
            <v>PFRT</v>
          </cell>
          <cell r="W1782">
            <v>45752</v>
          </cell>
          <cell r="X1782">
            <v>0.11</v>
          </cell>
          <cell r="Y1782">
            <v>66.606571200000005</v>
          </cell>
        </row>
        <row r="1783">
          <cell r="A1783" t="str">
            <v>PA-1120-BBAC</v>
          </cell>
          <cell r="B1783" t="str">
            <v>12.5W PSU Black AU with AC cord,Type C</v>
          </cell>
          <cell r="C1783" t="str">
            <v>42P0</v>
          </cell>
          <cell r="D1783" t="str">
            <v>566</v>
          </cell>
          <cell r="E1783" t="str">
            <v/>
          </cell>
          <cell r="F1783" t="str">
            <v>ZPFT</v>
          </cell>
          <cell r="G1783" t="str">
            <v>500001000010009999</v>
          </cell>
          <cell r="H1783">
            <v>0</v>
          </cell>
          <cell r="I1783">
            <v>1000</v>
          </cell>
          <cell r="J1783">
            <v>7492.1</v>
          </cell>
          <cell r="K1783">
            <v>7013.56</v>
          </cell>
          <cell r="L1783">
            <v>6910.67</v>
          </cell>
          <cell r="M1783">
            <v>0</v>
          </cell>
          <cell r="N1783">
            <v>0</v>
          </cell>
          <cell r="O1783">
            <v>0</v>
          </cell>
          <cell r="P1783" t="str">
            <v/>
          </cell>
          <cell r="Q1783" t="str">
            <v>PFRTTVA00</v>
          </cell>
          <cell r="R1783" t="str">
            <v/>
          </cell>
          <cell r="S1783" t="str">
            <v/>
          </cell>
          <cell r="T1783" t="str">
            <v/>
          </cell>
          <cell r="U1783" t="str">
            <v>7920</v>
          </cell>
          <cell r="V1783" t="str">
            <v>ZGFT</v>
          </cell>
          <cell r="W1783">
            <v>45748</v>
          </cell>
          <cell r="X1783">
            <v>0.11</v>
          </cell>
          <cell r="Y1783">
            <v>7.6708437000000007</v>
          </cell>
        </row>
        <row r="1784">
          <cell r="A1784" t="str">
            <v>PA-1120-BBEC</v>
          </cell>
          <cell r="B1784" t="str">
            <v>12.5W PSU Black EU with AC cord,Type C</v>
          </cell>
          <cell r="C1784" t="str">
            <v>42P0</v>
          </cell>
          <cell r="D1784" t="str">
            <v>566</v>
          </cell>
          <cell r="E1784" t="str">
            <v/>
          </cell>
          <cell r="F1784" t="str">
            <v>ZPFT</v>
          </cell>
          <cell r="G1784" t="str">
            <v>500001000010009999</v>
          </cell>
          <cell r="H1784">
            <v>0</v>
          </cell>
          <cell r="I1784">
            <v>1000</v>
          </cell>
          <cell r="J1784">
            <v>7007.54</v>
          </cell>
          <cell r="K1784">
            <v>6806.56</v>
          </cell>
          <cell r="L1784">
            <v>6703.67</v>
          </cell>
          <cell r="M1784">
            <v>0</v>
          </cell>
          <cell r="N1784">
            <v>34865.79</v>
          </cell>
          <cell r="O1784">
            <v>5201</v>
          </cell>
          <cell r="P1784" t="str">
            <v/>
          </cell>
          <cell r="Q1784" t="str">
            <v>PFRTTVA00</v>
          </cell>
          <cell r="R1784" t="str">
            <v/>
          </cell>
          <cell r="S1784" t="str">
            <v/>
          </cell>
          <cell r="T1784" t="str">
            <v/>
          </cell>
          <cell r="U1784" t="str">
            <v>7920</v>
          </cell>
          <cell r="V1784" t="str">
            <v>ZGFT</v>
          </cell>
          <cell r="W1784">
            <v>45748</v>
          </cell>
          <cell r="X1784">
            <v>0.11</v>
          </cell>
          <cell r="Y1784">
            <v>7.4410737000000005</v>
          </cell>
        </row>
        <row r="1785">
          <cell r="A1785" t="str">
            <v>PA-1120-BBJC</v>
          </cell>
          <cell r="B1785" t="str">
            <v>SWITCHING POWER SUPPLY;12.5W/5V</v>
          </cell>
          <cell r="C1785" t="str">
            <v>42P0</v>
          </cell>
          <cell r="D1785" t="str">
            <v>566</v>
          </cell>
          <cell r="E1785" t="str">
            <v/>
          </cell>
          <cell r="F1785" t="str">
            <v>ZPFT</v>
          </cell>
          <cell r="G1785" t="str">
            <v>500001000010009999</v>
          </cell>
          <cell r="H1785">
            <v>0</v>
          </cell>
          <cell r="I1785">
            <v>1000</v>
          </cell>
          <cell r="J1785">
            <v>8319.06</v>
          </cell>
          <cell r="K1785">
            <v>6461.56</v>
          </cell>
          <cell r="L1785">
            <v>6358.67</v>
          </cell>
          <cell r="M1785">
            <v>0</v>
          </cell>
          <cell r="N1785">
            <v>0</v>
          </cell>
          <cell r="O1785">
            <v>0</v>
          </cell>
          <cell r="P1785" t="str">
            <v/>
          </cell>
          <cell r="Q1785" t="str">
            <v>PFRTTVA00</v>
          </cell>
          <cell r="R1785" t="str">
            <v/>
          </cell>
          <cell r="S1785" t="str">
            <v/>
          </cell>
          <cell r="T1785" t="str">
            <v/>
          </cell>
          <cell r="U1785" t="str">
            <v>7920</v>
          </cell>
          <cell r="V1785" t="str">
            <v>ZGFT</v>
          </cell>
          <cell r="W1785">
            <v>45748</v>
          </cell>
          <cell r="X1785">
            <v>0.11</v>
          </cell>
          <cell r="Y1785">
            <v>7.0581237000000003</v>
          </cell>
        </row>
        <row r="1786">
          <cell r="A1786" t="str">
            <v>PA-1120-BBSC</v>
          </cell>
          <cell r="B1786" t="str">
            <v>12.5W PSU Black US with AC cord,Type C</v>
          </cell>
          <cell r="C1786" t="str">
            <v>42P0</v>
          </cell>
          <cell r="D1786" t="str">
            <v>566</v>
          </cell>
          <cell r="E1786" t="str">
            <v/>
          </cell>
          <cell r="F1786" t="str">
            <v>ZPFT</v>
          </cell>
          <cell r="G1786" t="str">
            <v>500001000010009999</v>
          </cell>
          <cell r="H1786">
            <v>0</v>
          </cell>
          <cell r="I1786">
            <v>1000</v>
          </cell>
          <cell r="J1786">
            <v>6378.64</v>
          </cell>
          <cell r="K1786">
            <v>6439.06</v>
          </cell>
          <cell r="L1786">
            <v>6336.17</v>
          </cell>
          <cell r="M1786">
            <v>0</v>
          </cell>
          <cell r="N1786">
            <v>102392.5</v>
          </cell>
          <cell r="O1786">
            <v>16160</v>
          </cell>
          <cell r="P1786" t="str">
            <v/>
          </cell>
          <cell r="Q1786" t="str">
            <v>PFRTTVA00</v>
          </cell>
          <cell r="R1786" t="str">
            <v/>
          </cell>
          <cell r="S1786" t="str">
            <v/>
          </cell>
          <cell r="T1786" t="str">
            <v/>
          </cell>
          <cell r="U1786" t="str">
            <v>7920</v>
          </cell>
          <cell r="V1786" t="str">
            <v>ZGFT</v>
          </cell>
          <cell r="W1786">
            <v>45748</v>
          </cell>
          <cell r="X1786">
            <v>0.11</v>
          </cell>
          <cell r="Y1786">
            <v>7.0331487000000008</v>
          </cell>
        </row>
        <row r="1787">
          <cell r="A1787" t="str">
            <v>PA-1120-BBUC</v>
          </cell>
          <cell r="B1787" t="str">
            <v>12.5W PSU Black UK with AC cord,Type C</v>
          </cell>
          <cell r="C1787" t="str">
            <v>42P0</v>
          </cell>
          <cell r="D1787" t="str">
            <v>566</v>
          </cell>
          <cell r="E1787" t="str">
            <v/>
          </cell>
          <cell r="F1787" t="str">
            <v>ZPFT</v>
          </cell>
          <cell r="G1787" t="str">
            <v>500001000010009999</v>
          </cell>
          <cell r="H1787">
            <v>0</v>
          </cell>
          <cell r="I1787">
            <v>1000</v>
          </cell>
          <cell r="J1787">
            <v>7209.67</v>
          </cell>
          <cell r="K1787">
            <v>7312.56</v>
          </cell>
          <cell r="L1787">
            <v>7209.67</v>
          </cell>
          <cell r="M1787">
            <v>0</v>
          </cell>
          <cell r="N1787">
            <v>25954.81</v>
          </cell>
          <cell r="O1787">
            <v>3600</v>
          </cell>
          <cell r="P1787" t="str">
            <v/>
          </cell>
          <cell r="Q1787" t="str">
            <v>PFRTTVA00</v>
          </cell>
          <cell r="R1787" t="str">
            <v/>
          </cell>
          <cell r="S1787" t="str">
            <v/>
          </cell>
          <cell r="T1787" t="str">
            <v/>
          </cell>
          <cell r="U1787" t="str">
            <v>7920</v>
          </cell>
          <cell r="V1787" t="str">
            <v>ZGFT</v>
          </cell>
          <cell r="W1787">
            <v>45748</v>
          </cell>
          <cell r="X1787">
            <v>0.11</v>
          </cell>
          <cell r="Y1787">
            <v>8.0027337000000003</v>
          </cell>
        </row>
        <row r="1788">
          <cell r="A1788" t="str">
            <v>PA-1120-BWAC</v>
          </cell>
          <cell r="B1788" t="str">
            <v>12.5W PSU White AU with AC cord,Type C</v>
          </cell>
          <cell r="C1788" t="str">
            <v>42P0</v>
          </cell>
          <cell r="D1788" t="str">
            <v>566</v>
          </cell>
          <cell r="E1788" t="str">
            <v/>
          </cell>
          <cell r="F1788" t="str">
            <v>ZPFT</v>
          </cell>
          <cell r="G1788" t="str">
            <v>500001000010009999</v>
          </cell>
          <cell r="H1788">
            <v>0</v>
          </cell>
          <cell r="I1788">
            <v>1000</v>
          </cell>
          <cell r="J1788">
            <v>6961.16</v>
          </cell>
          <cell r="K1788">
            <v>7064.05</v>
          </cell>
          <cell r="L1788">
            <v>6961.16</v>
          </cell>
          <cell r="M1788">
            <v>0</v>
          </cell>
          <cell r="N1788">
            <v>4371.6099999999997</v>
          </cell>
          <cell r="O1788">
            <v>628</v>
          </cell>
          <cell r="P1788" t="str">
            <v/>
          </cell>
          <cell r="Q1788" t="str">
            <v>PFRTTVA00</v>
          </cell>
          <cell r="R1788" t="str">
            <v/>
          </cell>
          <cell r="S1788" t="str">
            <v/>
          </cell>
          <cell r="T1788" t="str">
            <v/>
          </cell>
          <cell r="U1788" t="str">
            <v>7920</v>
          </cell>
          <cell r="V1788" t="str">
            <v>ZGFT</v>
          </cell>
          <cell r="W1788">
            <v>45748</v>
          </cell>
          <cell r="X1788">
            <v>0.11</v>
          </cell>
          <cell r="Y1788">
            <v>7.7268876000000004</v>
          </cell>
        </row>
        <row r="1789">
          <cell r="A1789" t="str">
            <v>PA-1120-BWEC</v>
          </cell>
          <cell r="B1789" t="str">
            <v>12.5W PSU White EU with AC cord,Type C</v>
          </cell>
          <cell r="C1789" t="str">
            <v>42P0</v>
          </cell>
          <cell r="D1789" t="str">
            <v>566</v>
          </cell>
          <cell r="E1789" t="str">
            <v/>
          </cell>
          <cell r="F1789" t="str">
            <v>ZPFT</v>
          </cell>
          <cell r="G1789" t="str">
            <v>500001000010009999</v>
          </cell>
          <cell r="H1789">
            <v>0</v>
          </cell>
          <cell r="I1789">
            <v>1000</v>
          </cell>
          <cell r="J1789">
            <v>6208.23</v>
          </cell>
          <cell r="K1789">
            <v>6854.15</v>
          </cell>
          <cell r="L1789">
            <v>6751.26</v>
          </cell>
          <cell r="M1789">
            <v>0</v>
          </cell>
          <cell r="N1789">
            <v>4766.3900000000003</v>
          </cell>
          <cell r="O1789">
            <v>706</v>
          </cell>
          <cell r="P1789" t="str">
            <v/>
          </cell>
          <cell r="Q1789" t="str">
            <v>PFRTTVA00</v>
          </cell>
          <cell r="R1789" t="str">
            <v/>
          </cell>
          <cell r="S1789" t="str">
            <v/>
          </cell>
          <cell r="T1789" t="str">
            <v/>
          </cell>
          <cell r="U1789" t="str">
            <v>7920</v>
          </cell>
          <cell r="V1789" t="str">
            <v>ZGFT</v>
          </cell>
          <cell r="W1789">
            <v>45748</v>
          </cell>
          <cell r="X1789">
            <v>0.11</v>
          </cell>
          <cell r="Y1789">
            <v>7.4938986000000005</v>
          </cell>
        </row>
        <row r="1790">
          <cell r="A1790" t="str">
            <v>PA-1120-BWJC</v>
          </cell>
          <cell r="B1790" t="str">
            <v>SWITCHING POWER SUPPLY;12.5W/5V</v>
          </cell>
          <cell r="C1790" t="str">
            <v>42P0</v>
          </cell>
          <cell r="D1790" t="str">
            <v>566</v>
          </cell>
          <cell r="E1790" t="str">
            <v/>
          </cell>
          <cell r="F1790" t="str">
            <v>ZPFT</v>
          </cell>
          <cell r="G1790" t="str">
            <v>500001000010009999</v>
          </cell>
          <cell r="H1790">
            <v>0</v>
          </cell>
          <cell r="I1790">
            <v>1000</v>
          </cell>
          <cell r="J1790">
            <v>7677</v>
          </cell>
          <cell r="K1790">
            <v>6512.05</v>
          </cell>
          <cell r="L1790">
            <v>6409.16</v>
          </cell>
          <cell r="M1790">
            <v>0</v>
          </cell>
          <cell r="N1790">
            <v>576.82000000000005</v>
          </cell>
          <cell r="O1790">
            <v>90</v>
          </cell>
          <cell r="P1790" t="str">
            <v/>
          </cell>
          <cell r="Q1790" t="str">
            <v>PFRTTVA00</v>
          </cell>
          <cell r="R1790" t="str">
            <v/>
          </cell>
          <cell r="S1790" t="str">
            <v/>
          </cell>
          <cell r="T1790" t="str">
            <v/>
          </cell>
          <cell r="U1790" t="str">
            <v>7920</v>
          </cell>
          <cell r="V1790" t="str">
            <v>ZGFT</v>
          </cell>
          <cell r="W1790">
            <v>45748</v>
          </cell>
          <cell r="X1790">
            <v>0.11</v>
          </cell>
          <cell r="Y1790">
            <v>7.1141676000000009</v>
          </cell>
        </row>
        <row r="1791">
          <cell r="A1791" t="str">
            <v>PA-1120-BWSC</v>
          </cell>
          <cell r="B1791" t="str">
            <v>12.5W PSU White US with AC cord,Type C</v>
          </cell>
          <cell r="C1791" t="str">
            <v>42P0</v>
          </cell>
          <cell r="D1791" t="str">
            <v>566</v>
          </cell>
          <cell r="E1791" t="str">
            <v/>
          </cell>
          <cell r="F1791" t="str">
            <v>ZPFT</v>
          </cell>
          <cell r="G1791" t="str">
            <v>500001000010009999</v>
          </cell>
          <cell r="H1791">
            <v>0</v>
          </cell>
          <cell r="I1791">
            <v>1000</v>
          </cell>
          <cell r="J1791">
            <v>6436.86</v>
          </cell>
          <cell r="K1791">
            <v>6491.8</v>
          </cell>
          <cell r="L1791">
            <v>6388.91</v>
          </cell>
          <cell r="M1791">
            <v>0</v>
          </cell>
          <cell r="N1791">
            <v>25191.46</v>
          </cell>
          <cell r="O1791">
            <v>3943</v>
          </cell>
          <cell r="P1791" t="str">
            <v/>
          </cell>
          <cell r="Q1791" t="str">
            <v>PFRTTVA00</v>
          </cell>
          <cell r="R1791" t="str">
            <v/>
          </cell>
          <cell r="S1791" t="str">
            <v/>
          </cell>
          <cell r="T1791" t="str">
            <v/>
          </cell>
          <cell r="U1791" t="str">
            <v>7920</v>
          </cell>
          <cell r="V1791" t="str">
            <v>ZGFT</v>
          </cell>
          <cell r="W1791">
            <v>45748</v>
          </cell>
          <cell r="X1791">
            <v>0.11</v>
          </cell>
          <cell r="Y1791">
            <v>7.091690100000001</v>
          </cell>
        </row>
        <row r="1792">
          <cell r="A1792" t="str">
            <v>PA-1120-BWUC</v>
          </cell>
          <cell r="B1792" t="str">
            <v>12.5W PSU White UK with AC cord,Type C</v>
          </cell>
          <cell r="C1792" t="str">
            <v>42P0</v>
          </cell>
          <cell r="D1792" t="str">
            <v>566</v>
          </cell>
          <cell r="E1792" t="str">
            <v/>
          </cell>
          <cell r="F1792" t="str">
            <v>ZPFT</v>
          </cell>
          <cell r="G1792" t="str">
            <v>500001000010009999</v>
          </cell>
          <cell r="H1792">
            <v>0</v>
          </cell>
          <cell r="I1792">
            <v>1000</v>
          </cell>
          <cell r="J1792">
            <v>7293.98</v>
          </cell>
          <cell r="K1792">
            <v>7396.87</v>
          </cell>
          <cell r="L1792">
            <v>7293.98</v>
          </cell>
          <cell r="M1792">
            <v>0</v>
          </cell>
          <cell r="N1792">
            <v>19256.11</v>
          </cell>
          <cell r="O1792">
            <v>2640</v>
          </cell>
          <cell r="P1792" t="str">
            <v/>
          </cell>
          <cell r="Q1792" t="str">
            <v>PFRTTVA00</v>
          </cell>
          <cell r="R1792" t="str">
            <v/>
          </cell>
          <cell r="S1792" t="str">
            <v/>
          </cell>
          <cell r="T1792" t="str">
            <v/>
          </cell>
          <cell r="U1792" t="str">
            <v>7920</v>
          </cell>
          <cell r="V1792" t="str">
            <v>ZGFT</v>
          </cell>
          <cell r="W1792">
            <v>45748</v>
          </cell>
          <cell r="X1792">
            <v>0.11</v>
          </cell>
          <cell r="Y1792">
            <v>8.0963177999999996</v>
          </cell>
        </row>
        <row r="1793">
          <cell r="A1793" t="str">
            <v>PA-1120-VBAB</v>
          </cell>
          <cell r="B1793" t="str">
            <v>12.5W PSU Black AU plug ,Barrel</v>
          </cell>
          <cell r="C1793" t="str">
            <v>42P0</v>
          </cell>
          <cell r="D1793" t="str">
            <v>566</v>
          </cell>
          <cell r="E1793" t="str">
            <v/>
          </cell>
          <cell r="F1793" t="str">
            <v>ZPFT</v>
          </cell>
          <cell r="G1793" t="str">
            <v>500001000010009999</v>
          </cell>
          <cell r="H1793">
            <v>0</v>
          </cell>
          <cell r="I1793">
            <v>1000</v>
          </cell>
          <cell r="J1793">
            <v>7971.39</v>
          </cell>
          <cell r="K1793">
            <v>5421.55</v>
          </cell>
          <cell r="L1793">
            <v>5481.98</v>
          </cell>
          <cell r="M1793">
            <v>0</v>
          </cell>
          <cell r="N1793">
            <v>630.42999999999995</v>
          </cell>
          <cell r="O1793">
            <v>115</v>
          </cell>
          <cell r="P1793" t="str">
            <v/>
          </cell>
          <cell r="Q1793" t="str">
            <v>PFRTTVA00</v>
          </cell>
          <cell r="R1793" t="str">
            <v/>
          </cell>
          <cell r="S1793" t="str">
            <v/>
          </cell>
          <cell r="T1793" t="str">
            <v/>
          </cell>
          <cell r="U1793" t="str">
            <v>7920</v>
          </cell>
          <cell r="V1793" t="str">
            <v>ZGFT</v>
          </cell>
          <cell r="W1793">
            <v>45748</v>
          </cell>
          <cell r="X1793">
            <v>0.11</v>
          </cell>
          <cell r="Y1793">
            <v>6.0849978</v>
          </cell>
        </row>
        <row r="1794">
          <cell r="A1794" t="str">
            <v>PA-1120-VBAC</v>
          </cell>
          <cell r="B1794" t="str">
            <v>12.5W PSU Black AU plug ,typeC</v>
          </cell>
          <cell r="C1794" t="str">
            <v>42P0</v>
          </cell>
          <cell r="D1794" t="str">
            <v>566</v>
          </cell>
          <cell r="E1794" t="str">
            <v/>
          </cell>
          <cell r="F1794" t="str">
            <v>ZPFT</v>
          </cell>
          <cell r="G1794" t="str">
            <v>500001000010009999</v>
          </cell>
          <cell r="H1794">
            <v>0</v>
          </cell>
          <cell r="I1794">
            <v>1000</v>
          </cell>
          <cell r="J1794">
            <v>7821.19</v>
          </cell>
          <cell r="K1794">
            <v>5914.37</v>
          </cell>
          <cell r="L1794">
            <v>5955.48</v>
          </cell>
          <cell r="M1794">
            <v>0</v>
          </cell>
          <cell r="N1794">
            <v>1744.96</v>
          </cell>
          <cell r="O1794">
            <v>293</v>
          </cell>
          <cell r="P1794" t="str">
            <v/>
          </cell>
          <cell r="Q1794" t="str">
            <v>PFRTTVA00</v>
          </cell>
          <cell r="R1794" t="str">
            <v/>
          </cell>
          <cell r="S1794" t="str">
            <v/>
          </cell>
          <cell r="T1794" t="str">
            <v/>
          </cell>
          <cell r="U1794" t="str">
            <v>7920</v>
          </cell>
          <cell r="V1794" t="str">
            <v>ZGFT</v>
          </cell>
          <cell r="W1794">
            <v>45748</v>
          </cell>
          <cell r="X1794">
            <v>0.11</v>
          </cell>
          <cell r="Y1794">
            <v>6.6105828000000004</v>
          </cell>
        </row>
        <row r="1795">
          <cell r="A1795" t="str">
            <v>PA-1120-VBEB</v>
          </cell>
          <cell r="B1795" t="str">
            <v>12.5W PSU Black EU plug ,Barrel</v>
          </cell>
          <cell r="C1795" t="str">
            <v>42P0</v>
          </cell>
          <cell r="D1795" t="str">
            <v>566</v>
          </cell>
          <cell r="E1795" t="str">
            <v/>
          </cell>
          <cell r="F1795" t="str">
            <v>ZPFT</v>
          </cell>
          <cell r="G1795" t="str">
            <v>500001000010009999</v>
          </cell>
          <cell r="H1795">
            <v>0</v>
          </cell>
          <cell r="I1795">
            <v>1000</v>
          </cell>
          <cell r="J1795">
            <v>6918.73</v>
          </cell>
          <cell r="K1795">
            <v>5538.37</v>
          </cell>
          <cell r="L1795">
            <v>5593.41</v>
          </cell>
          <cell r="M1795">
            <v>0</v>
          </cell>
          <cell r="N1795">
            <v>1940.91</v>
          </cell>
          <cell r="O1795">
            <v>347</v>
          </cell>
          <cell r="P1795" t="str">
            <v/>
          </cell>
          <cell r="Q1795" t="str">
            <v>PFRTTVA00</v>
          </cell>
          <cell r="R1795" t="str">
            <v/>
          </cell>
          <cell r="S1795" t="str">
            <v/>
          </cell>
          <cell r="T1795" t="str">
            <v/>
          </cell>
          <cell r="U1795" t="str">
            <v>7920</v>
          </cell>
          <cell r="V1795" t="str">
            <v>ZGFT</v>
          </cell>
          <cell r="W1795">
            <v>45748</v>
          </cell>
          <cell r="X1795">
            <v>0.11</v>
          </cell>
          <cell r="Y1795">
            <v>6.2086851000000003</v>
          </cell>
        </row>
        <row r="1796">
          <cell r="A1796" t="str">
            <v>PA-1120-VBEC</v>
          </cell>
          <cell r="B1796" t="str">
            <v>12.5W PSU Black EU plug ,typeC</v>
          </cell>
          <cell r="C1796" t="str">
            <v>42P0</v>
          </cell>
          <cell r="D1796" t="str">
            <v>566</v>
          </cell>
          <cell r="E1796" t="str">
            <v/>
          </cell>
          <cell r="F1796" t="str">
            <v>ZPFT</v>
          </cell>
          <cell r="G1796" t="str">
            <v>500001000010009999</v>
          </cell>
          <cell r="H1796">
            <v>0</v>
          </cell>
          <cell r="I1796">
            <v>1000</v>
          </cell>
          <cell r="J1796">
            <v>6620.1</v>
          </cell>
          <cell r="K1796">
            <v>6031.19</v>
          </cell>
          <cell r="L1796">
            <v>6072.3</v>
          </cell>
          <cell r="M1796">
            <v>0</v>
          </cell>
          <cell r="N1796">
            <v>10590.09</v>
          </cell>
          <cell r="O1796">
            <v>1744</v>
          </cell>
          <cell r="P1796" t="str">
            <v/>
          </cell>
          <cell r="Q1796" t="str">
            <v>PFRTTVA00</v>
          </cell>
          <cell r="R1796" t="str">
            <v/>
          </cell>
          <cell r="S1796" t="str">
            <v/>
          </cell>
          <cell r="T1796" t="str">
            <v/>
          </cell>
          <cell r="U1796" t="str">
            <v>7920</v>
          </cell>
          <cell r="V1796" t="str">
            <v>ZGFT</v>
          </cell>
          <cell r="W1796">
            <v>45748</v>
          </cell>
          <cell r="X1796">
            <v>0.11</v>
          </cell>
          <cell r="Y1796">
            <v>6.7402530000000009</v>
          </cell>
        </row>
        <row r="1797">
          <cell r="A1797" t="str">
            <v>PA-1120-VBSB</v>
          </cell>
          <cell r="B1797" t="str">
            <v>12.5W PSU Black US plug ,Barrel</v>
          </cell>
          <cell r="C1797" t="str">
            <v>42P0</v>
          </cell>
          <cell r="D1797" t="str">
            <v>566</v>
          </cell>
          <cell r="E1797" t="str">
            <v/>
          </cell>
          <cell r="F1797" t="str">
            <v>ZPFT</v>
          </cell>
          <cell r="G1797" t="str">
            <v>500001000010009999</v>
          </cell>
          <cell r="H1797">
            <v>0</v>
          </cell>
          <cell r="I1797">
            <v>1000</v>
          </cell>
          <cell r="J1797">
            <v>5473.3</v>
          </cell>
          <cell r="K1797">
            <v>5118.6000000000004</v>
          </cell>
          <cell r="L1797">
            <v>5167.46</v>
          </cell>
          <cell r="M1797">
            <v>0</v>
          </cell>
          <cell r="N1797">
            <v>4428.51</v>
          </cell>
          <cell r="O1797">
            <v>857</v>
          </cell>
          <cell r="P1797" t="str">
            <v/>
          </cell>
          <cell r="Q1797" t="str">
            <v>PFRTTVA00</v>
          </cell>
          <cell r="R1797" t="str">
            <v/>
          </cell>
          <cell r="S1797" t="str">
            <v/>
          </cell>
          <cell r="T1797" t="str">
            <v/>
          </cell>
          <cell r="U1797" t="str">
            <v>7920</v>
          </cell>
          <cell r="V1797" t="str">
            <v>ZGFT</v>
          </cell>
          <cell r="W1797">
            <v>45748</v>
          </cell>
          <cell r="X1797">
            <v>0.11</v>
          </cell>
          <cell r="Y1797">
            <v>5.7358806000000007</v>
          </cell>
        </row>
        <row r="1798">
          <cell r="A1798" t="str">
            <v>PA-1120-VBSC</v>
          </cell>
          <cell r="B1798" t="str">
            <v>12.5W PSU Black US plug ,typeC</v>
          </cell>
          <cell r="C1798" t="str">
            <v>42P0</v>
          </cell>
          <cell r="D1798" t="str">
            <v>566</v>
          </cell>
          <cell r="E1798" t="str">
            <v/>
          </cell>
          <cell r="F1798" t="str">
            <v>ZPFT</v>
          </cell>
          <cell r="G1798" t="str">
            <v>500001000010009999</v>
          </cell>
          <cell r="H1798">
            <v>0</v>
          </cell>
          <cell r="I1798">
            <v>1000</v>
          </cell>
          <cell r="J1798">
            <v>15496.72</v>
          </cell>
          <cell r="K1798">
            <v>5573.86</v>
          </cell>
          <cell r="L1798">
            <v>5611.99</v>
          </cell>
          <cell r="M1798">
            <v>0</v>
          </cell>
          <cell r="N1798">
            <v>1128.01</v>
          </cell>
          <cell r="O1798">
            <v>201</v>
          </cell>
          <cell r="P1798" t="str">
            <v/>
          </cell>
          <cell r="Q1798" t="str">
            <v>PFRTTVA00</v>
          </cell>
          <cell r="R1798" t="str">
            <v/>
          </cell>
          <cell r="S1798" t="str">
            <v/>
          </cell>
          <cell r="T1798" t="str">
            <v/>
          </cell>
          <cell r="U1798" t="str">
            <v>7920</v>
          </cell>
          <cell r="V1798" t="str">
            <v>ZGFT</v>
          </cell>
          <cell r="W1798">
            <v>45748</v>
          </cell>
          <cell r="X1798">
            <v>0.11</v>
          </cell>
          <cell r="Y1798">
            <v>6.2293089000000004</v>
          </cell>
        </row>
        <row r="1799">
          <cell r="A1799" t="str">
            <v>PA-1120-VBUB</v>
          </cell>
          <cell r="B1799" t="str">
            <v>12.5W PSU Black UK plug ,Barrel</v>
          </cell>
          <cell r="C1799" t="str">
            <v>42P0</v>
          </cell>
          <cell r="D1799" t="str">
            <v>566</v>
          </cell>
          <cell r="E1799" t="str">
            <v/>
          </cell>
          <cell r="F1799" t="str">
            <v>ZPFT</v>
          </cell>
          <cell r="G1799" t="str">
            <v>500001000010009999</v>
          </cell>
          <cell r="H1799">
            <v>0</v>
          </cell>
          <cell r="I1799">
            <v>1000</v>
          </cell>
          <cell r="J1799">
            <v>6147.2</v>
          </cell>
          <cell r="K1799">
            <v>5542.13</v>
          </cell>
          <cell r="L1799">
            <v>5597.17</v>
          </cell>
          <cell r="M1799">
            <v>0</v>
          </cell>
          <cell r="N1799">
            <v>11345.46</v>
          </cell>
          <cell r="O1799">
            <v>2027</v>
          </cell>
          <cell r="P1799" t="str">
            <v/>
          </cell>
          <cell r="Q1799" t="str">
            <v>PFRTTVA00</v>
          </cell>
          <cell r="R1799" t="str">
            <v/>
          </cell>
          <cell r="S1799" t="str">
            <v/>
          </cell>
          <cell r="T1799" t="str">
            <v/>
          </cell>
          <cell r="U1799" t="str">
            <v>7920</v>
          </cell>
          <cell r="V1799" t="str">
            <v>ZGFT</v>
          </cell>
          <cell r="W1799">
            <v>45748</v>
          </cell>
          <cell r="X1799">
            <v>0.11</v>
          </cell>
          <cell r="Y1799">
            <v>6.2128587000000008</v>
          </cell>
        </row>
        <row r="1800">
          <cell r="A1800" t="str">
            <v>PA-1120-VBUC</v>
          </cell>
          <cell r="B1800" t="str">
            <v>12.5W PSU Black UK plug ,typeC</v>
          </cell>
          <cell r="C1800" t="str">
            <v>42P0</v>
          </cell>
          <cell r="D1800" t="str">
            <v>566</v>
          </cell>
          <cell r="E1800" t="str">
            <v/>
          </cell>
          <cell r="F1800" t="str">
            <v>ZPFT</v>
          </cell>
          <cell r="G1800" t="str">
            <v>500001000010009999</v>
          </cell>
          <cell r="H1800">
            <v>0</v>
          </cell>
          <cell r="I1800">
            <v>1000</v>
          </cell>
          <cell r="J1800">
            <v>6660.41</v>
          </cell>
          <cell r="K1800">
            <v>6033.51</v>
          </cell>
          <cell r="L1800">
            <v>6074.62</v>
          </cell>
          <cell r="M1800">
            <v>0</v>
          </cell>
          <cell r="N1800">
            <v>297.66000000000003</v>
          </cell>
          <cell r="O1800">
            <v>49</v>
          </cell>
          <cell r="P1800" t="str">
            <v/>
          </cell>
          <cell r="Q1800" t="str">
            <v>PFRTTVA00</v>
          </cell>
          <cell r="R1800" t="str">
            <v/>
          </cell>
          <cell r="S1800" t="str">
            <v/>
          </cell>
          <cell r="T1800" t="str">
            <v/>
          </cell>
          <cell r="U1800" t="str">
            <v>7920</v>
          </cell>
          <cell r="V1800" t="str">
            <v>ZGFT</v>
          </cell>
          <cell r="W1800">
            <v>45748</v>
          </cell>
          <cell r="X1800">
            <v>0.11</v>
          </cell>
          <cell r="Y1800">
            <v>6.7428281999999999</v>
          </cell>
        </row>
        <row r="1801">
          <cell r="A1801" t="str">
            <v>PA-1120-VWAB</v>
          </cell>
          <cell r="B1801" t="str">
            <v>12.5W PSU White AU plug ,Barrel</v>
          </cell>
          <cell r="C1801" t="str">
            <v>42P0</v>
          </cell>
          <cell r="D1801" t="str">
            <v>566</v>
          </cell>
          <cell r="E1801" t="str">
            <v/>
          </cell>
          <cell r="F1801" t="str">
            <v>ZPFT</v>
          </cell>
          <cell r="G1801" t="str">
            <v>500001000010009999</v>
          </cell>
          <cell r="H1801">
            <v>0</v>
          </cell>
          <cell r="I1801">
            <v>1000</v>
          </cell>
          <cell r="J1801">
            <v>5974.62</v>
          </cell>
          <cell r="K1801">
            <v>5431.76</v>
          </cell>
          <cell r="L1801">
            <v>5486.8</v>
          </cell>
          <cell r="M1801">
            <v>0</v>
          </cell>
          <cell r="N1801">
            <v>7802.23</v>
          </cell>
          <cell r="O1801">
            <v>1422</v>
          </cell>
          <cell r="P1801" t="str">
            <v/>
          </cell>
          <cell r="Q1801" t="str">
            <v>PFRTTVA00</v>
          </cell>
          <cell r="R1801" t="str">
            <v/>
          </cell>
          <cell r="S1801" t="str">
            <v/>
          </cell>
          <cell r="T1801" t="str">
            <v/>
          </cell>
          <cell r="U1801" t="str">
            <v>7920</v>
          </cell>
          <cell r="V1801" t="str">
            <v>ZGFT</v>
          </cell>
          <cell r="W1801">
            <v>45748</v>
          </cell>
          <cell r="X1801">
            <v>0.11</v>
          </cell>
          <cell r="Y1801">
            <v>6.0903480000000014</v>
          </cell>
        </row>
        <row r="1802">
          <cell r="A1802" t="str">
            <v>PA-1120-VWAC</v>
          </cell>
          <cell r="B1802" t="str">
            <v>12.5W PSU White AU plug ,typeC</v>
          </cell>
          <cell r="C1802" t="str">
            <v>42P0</v>
          </cell>
          <cell r="D1802" t="str">
            <v>566</v>
          </cell>
          <cell r="E1802" t="str">
            <v/>
          </cell>
          <cell r="F1802" t="str">
            <v>ZPFT</v>
          </cell>
          <cell r="G1802" t="str">
            <v>500001000010009999</v>
          </cell>
          <cell r="H1802">
            <v>0</v>
          </cell>
          <cell r="I1802">
            <v>1000</v>
          </cell>
          <cell r="J1802">
            <v>7628.6</v>
          </cell>
          <cell r="K1802">
            <v>5950.58</v>
          </cell>
          <cell r="L1802">
            <v>5991.69</v>
          </cell>
          <cell r="M1802">
            <v>0</v>
          </cell>
          <cell r="N1802">
            <v>9736.5</v>
          </cell>
          <cell r="O1802">
            <v>1625</v>
          </cell>
          <cell r="P1802" t="str">
            <v/>
          </cell>
          <cell r="Q1802" t="str">
            <v>PFRTTVA00</v>
          </cell>
          <cell r="R1802" t="str">
            <v/>
          </cell>
          <cell r="S1802" t="str">
            <v/>
          </cell>
          <cell r="T1802" t="str">
            <v/>
          </cell>
          <cell r="U1802" t="str">
            <v>7920</v>
          </cell>
          <cell r="V1802" t="str">
            <v>ZGFT</v>
          </cell>
          <cell r="W1802">
            <v>45748</v>
          </cell>
          <cell r="X1802">
            <v>0.11</v>
          </cell>
          <cell r="Y1802">
            <v>6.6507759000000002</v>
          </cell>
        </row>
        <row r="1803">
          <cell r="A1803" t="str">
            <v>PA-1120-VWEB</v>
          </cell>
          <cell r="B1803" t="str">
            <v>12.5W PSU White EU plug ,Barrrel</v>
          </cell>
          <cell r="C1803" t="str">
            <v>42P0</v>
          </cell>
          <cell r="D1803" t="str">
            <v>566</v>
          </cell>
          <cell r="E1803" t="str">
            <v/>
          </cell>
          <cell r="F1803" t="str">
            <v>ZPFT</v>
          </cell>
          <cell r="G1803" t="str">
            <v>500001000010009999</v>
          </cell>
          <cell r="H1803">
            <v>0</v>
          </cell>
          <cell r="I1803">
            <v>1000</v>
          </cell>
          <cell r="J1803">
            <v>5418.72</v>
          </cell>
          <cell r="K1803">
            <v>5550.4</v>
          </cell>
          <cell r="L1803">
            <v>5603.62</v>
          </cell>
          <cell r="M1803">
            <v>0</v>
          </cell>
          <cell r="N1803">
            <v>6427.35</v>
          </cell>
          <cell r="O1803">
            <v>1147</v>
          </cell>
          <cell r="P1803" t="str">
            <v/>
          </cell>
          <cell r="Q1803" t="str">
            <v>PFRTTVA00</v>
          </cell>
          <cell r="R1803" t="str">
            <v/>
          </cell>
          <cell r="S1803" t="str">
            <v/>
          </cell>
          <cell r="T1803" t="str">
            <v/>
          </cell>
          <cell r="U1803" t="str">
            <v>7920</v>
          </cell>
          <cell r="V1803" t="str">
            <v>ZGFT</v>
          </cell>
          <cell r="W1803">
            <v>45748</v>
          </cell>
          <cell r="X1803">
            <v>0.11</v>
          </cell>
          <cell r="Y1803">
            <v>6.2200182000000011</v>
          </cell>
        </row>
        <row r="1804">
          <cell r="A1804" t="str">
            <v>PA-1120-VWEC</v>
          </cell>
          <cell r="B1804" t="str">
            <v>12.5W PSU White EU plug ,typeC</v>
          </cell>
          <cell r="C1804" t="str">
            <v>42P0</v>
          </cell>
          <cell r="D1804" t="str">
            <v>566</v>
          </cell>
          <cell r="E1804" t="str">
            <v/>
          </cell>
          <cell r="F1804" t="str">
            <v>ZPFT</v>
          </cell>
          <cell r="G1804" t="str">
            <v>500001000010009999</v>
          </cell>
          <cell r="H1804">
            <v>0</v>
          </cell>
          <cell r="I1804">
            <v>1000</v>
          </cell>
          <cell r="J1804">
            <v>5952.19</v>
          </cell>
          <cell r="K1804">
            <v>6067.4</v>
          </cell>
          <cell r="L1804">
            <v>6108.51</v>
          </cell>
          <cell r="M1804">
            <v>0</v>
          </cell>
          <cell r="N1804">
            <v>0</v>
          </cell>
          <cell r="O1804">
            <v>0</v>
          </cell>
          <cell r="P1804" t="str">
            <v/>
          </cell>
          <cell r="Q1804" t="str">
            <v>PFRTTVA00</v>
          </cell>
          <cell r="R1804" t="str">
            <v/>
          </cell>
          <cell r="S1804" t="str">
            <v/>
          </cell>
          <cell r="T1804" t="str">
            <v/>
          </cell>
          <cell r="U1804" t="str">
            <v>7920</v>
          </cell>
          <cell r="V1804" t="str">
            <v>ZGFT</v>
          </cell>
          <cell r="W1804">
            <v>45748</v>
          </cell>
          <cell r="X1804">
            <v>0.11</v>
          </cell>
          <cell r="Y1804">
            <v>6.7804461000000007</v>
          </cell>
        </row>
        <row r="1805">
          <cell r="A1805" t="str">
            <v>PA-1120-VWSB</v>
          </cell>
          <cell r="B1805" t="str">
            <v>12.5W PSU White US plug ,Barrrel</v>
          </cell>
          <cell r="C1805" t="str">
            <v>42P0</v>
          </cell>
          <cell r="D1805" t="str">
            <v>566</v>
          </cell>
          <cell r="E1805" t="str">
            <v/>
          </cell>
          <cell r="F1805" t="str">
            <v>ZPFT</v>
          </cell>
          <cell r="G1805" t="str">
            <v>500001000010009999</v>
          </cell>
          <cell r="H1805">
            <v>0</v>
          </cell>
          <cell r="I1805">
            <v>1000</v>
          </cell>
          <cell r="J1805">
            <v>5320.53</v>
          </cell>
          <cell r="K1805">
            <v>5098.6400000000003</v>
          </cell>
          <cell r="L1805">
            <v>5177.67</v>
          </cell>
          <cell r="M1805">
            <v>0</v>
          </cell>
          <cell r="N1805">
            <v>5239.8</v>
          </cell>
          <cell r="O1805">
            <v>1012</v>
          </cell>
          <cell r="P1805" t="str">
            <v/>
          </cell>
          <cell r="Q1805" t="str">
            <v>PFRTTVA00</v>
          </cell>
          <cell r="R1805" t="str">
            <v/>
          </cell>
          <cell r="S1805" t="str">
            <v/>
          </cell>
          <cell r="T1805" t="str">
            <v/>
          </cell>
          <cell r="U1805" t="str">
            <v>7920</v>
          </cell>
          <cell r="V1805" t="str">
            <v>ZGFT</v>
          </cell>
          <cell r="W1805">
            <v>45748</v>
          </cell>
          <cell r="X1805">
            <v>0.11</v>
          </cell>
          <cell r="Y1805">
            <v>5.7472137000000005</v>
          </cell>
        </row>
        <row r="1806">
          <cell r="A1806" t="str">
            <v>PA-1120-VWSC</v>
          </cell>
          <cell r="B1806" t="str">
            <v>12.5W PSU White US plug ,typeC</v>
          </cell>
          <cell r="C1806" t="str">
            <v>42P0</v>
          </cell>
          <cell r="D1806" t="str">
            <v>566</v>
          </cell>
          <cell r="E1806" t="str">
            <v/>
          </cell>
          <cell r="F1806" t="str">
            <v>ZPFT</v>
          </cell>
          <cell r="G1806" t="str">
            <v>500001000010009999</v>
          </cell>
          <cell r="H1806">
            <v>0</v>
          </cell>
          <cell r="I1806">
            <v>1000</v>
          </cell>
          <cell r="J1806">
            <v>8908.39</v>
          </cell>
          <cell r="K1806">
            <v>5610.07</v>
          </cell>
          <cell r="L1806">
            <v>5648.2</v>
          </cell>
          <cell r="M1806">
            <v>0</v>
          </cell>
          <cell r="N1806">
            <v>1366.86</v>
          </cell>
          <cell r="O1806">
            <v>242</v>
          </cell>
          <cell r="P1806" t="str">
            <v/>
          </cell>
          <cell r="Q1806" t="str">
            <v>PFRTTVA00</v>
          </cell>
          <cell r="R1806" t="str">
            <v/>
          </cell>
          <cell r="S1806" t="str">
            <v/>
          </cell>
          <cell r="T1806" t="str">
            <v/>
          </cell>
          <cell r="U1806" t="str">
            <v>7920</v>
          </cell>
          <cell r="V1806" t="str">
            <v>ZGFT</v>
          </cell>
          <cell r="W1806">
            <v>45748</v>
          </cell>
          <cell r="X1806">
            <v>0.11</v>
          </cell>
          <cell r="Y1806">
            <v>6.269502000000001</v>
          </cell>
        </row>
        <row r="1807">
          <cell r="A1807" t="str">
            <v>PA-1120-VWUB</v>
          </cell>
          <cell r="B1807" t="str">
            <v>12.5W PSU White UK plug ,Barrel</v>
          </cell>
          <cell r="C1807" t="str">
            <v>42P0</v>
          </cell>
          <cell r="D1807" t="str">
            <v>566</v>
          </cell>
          <cell r="E1807" t="str">
            <v/>
          </cell>
          <cell r="F1807" t="str">
            <v>ZPFT</v>
          </cell>
          <cell r="G1807" t="str">
            <v>500001000010009999</v>
          </cell>
          <cell r="H1807">
            <v>0</v>
          </cell>
          <cell r="I1807">
            <v>1000</v>
          </cell>
          <cell r="J1807">
            <v>5596.5</v>
          </cell>
          <cell r="K1807">
            <v>5565.46</v>
          </cell>
          <cell r="L1807">
            <v>5605.94</v>
          </cell>
          <cell r="M1807">
            <v>0</v>
          </cell>
          <cell r="N1807">
            <v>24946.43</v>
          </cell>
          <cell r="O1807">
            <v>4450</v>
          </cell>
          <cell r="P1807" t="str">
            <v/>
          </cell>
          <cell r="Q1807" t="str">
            <v>PFRTTVA00</v>
          </cell>
          <cell r="R1807" t="str">
            <v/>
          </cell>
          <cell r="S1807" t="str">
            <v/>
          </cell>
          <cell r="T1807" t="str">
            <v/>
          </cell>
          <cell r="U1807" t="str">
            <v>7920</v>
          </cell>
          <cell r="V1807" t="str">
            <v>ZGFT</v>
          </cell>
          <cell r="W1807">
            <v>45748</v>
          </cell>
          <cell r="X1807">
            <v>0.11</v>
          </cell>
          <cell r="Y1807">
            <v>6.2225934000000001</v>
          </cell>
        </row>
        <row r="1808">
          <cell r="A1808" t="str">
            <v>PA-1120-VWUC</v>
          </cell>
          <cell r="B1808" t="str">
            <v>12.5W PSU White UK plug ,typeC</v>
          </cell>
          <cell r="C1808" t="str">
            <v>42P0</v>
          </cell>
          <cell r="D1808" t="str">
            <v>566</v>
          </cell>
          <cell r="E1808" t="str">
            <v/>
          </cell>
          <cell r="F1808" t="str">
            <v>ZPFT</v>
          </cell>
          <cell r="G1808" t="str">
            <v>500001000010009999</v>
          </cell>
          <cell r="H1808">
            <v>0</v>
          </cell>
          <cell r="I1808">
            <v>1000</v>
          </cell>
          <cell r="J1808">
            <v>6425.3</v>
          </cell>
          <cell r="K1808">
            <v>6069.72</v>
          </cell>
          <cell r="L1808">
            <v>6110.83</v>
          </cell>
          <cell r="M1808">
            <v>0</v>
          </cell>
          <cell r="N1808">
            <v>0</v>
          </cell>
          <cell r="O1808">
            <v>0</v>
          </cell>
          <cell r="P1808" t="str">
            <v/>
          </cell>
          <cell r="Q1808" t="str">
            <v>PFRTTVA00</v>
          </cell>
          <cell r="R1808" t="str">
            <v/>
          </cell>
          <cell r="S1808" t="str">
            <v/>
          </cell>
          <cell r="T1808" t="str">
            <v/>
          </cell>
          <cell r="U1808" t="str">
            <v>7920</v>
          </cell>
          <cell r="V1808" t="str">
            <v>ZGFT</v>
          </cell>
          <cell r="W1808">
            <v>45748</v>
          </cell>
          <cell r="X1808">
            <v>0.11</v>
          </cell>
          <cell r="Y1808">
            <v>6.7830213000000006</v>
          </cell>
        </row>
        <row r="1809">
          <cell r="A1809" t="str">
            <v>PA-1121-24EA</v>
          </cell>
          <cell r="B1809" t="str">
            <v>SWITCHING POWER SUPPLY;120W/24V</v>
          </cell>
          <cell r="C1809" t="str">
            <v>42P0</v>
          </cell>
          <cell r="D1809" t="str">
            <v>549</v>
          </cell>
          <cell r="E1809" t="str">
            <v/>
          </cell>
          <cell r="F1809" t="str">
            <v>ZPFT</v>
          </cell>
          <cell r="G1809" t="str">
            <v>500002400024009999</v>
          </cell>
          <cell r="H1809">
            <v>0</v>
          </cell>
          <cell r="I1809">
            <v>1000</v>
          </cell>
          <cell r="J1809">
            <v>0</v>
          </cell>
          <cell r="K1809">
            <v>15282.09</v>
          </cell>
          <cell r="L1809">
            <v>13114.68</v>
          </cell>
          <cell r="M1809">
            <v>0</v>
          </cell>
          <cell r="N1809">
            <v>0</v>
          </cell>
          <cell r="O1809">
            <v>0</v>
          </cell>
          <cell r="P1809" t="str">
            <v/>
          </cell>
          <cell r="Q1809" t="str">
            <v>PFRTAUT00</v>
          </cell>
          <cell r="R1809" t="str">
            <v/>
          </cell>
          <cell r="S1809" t="str">
            <v/>
          </cell>
          <cell r="T1809" t="str">
            <v/>
          </cell>
          <cell r="U1809" t="str">
            <v>7920</v>
          </cell>
          <cell r="V1809" t="str">
            <v>ZGFT</v>
          </cell>
          <cell r="W1809">
            <v>45748</v>
          </cell>
          <cell r="X1809">
            <v>0.11</v>
          </cell>
          <cell r="Y1809">
            <v>14.557294800000001</v>
          </cell>
        </row>
        <row r="1810">
          <cell r="A1810" t="str">
            <v>PA-1121-38UI</v>
          </cell>
          <cell r="B1810" t="str">
            <v>SWITCHING POWER SUPPLY;120W/54V</v>
          </cell>
          <cell r="C1810" t="str">
            <v>42P0</v>
          </cell>
          <cell r="D1810" t="str">
            <v>549</v>
          </cell>
          <cell r="E1810" t="str">
            <v/>
          </cell>
          <cell r="F1810" t="str">
            <v>ZPFT</v>
          </cell>
          <cell r="G1810" t="str">
            <v>500002400024009999</v>
          </cell>
          <cell r="H1810">
            <v>0</v>
          </cell>
          <cell r="I1810">
            <v>1000</v>
          </cell>
          <cell r="J1810">
            <v>0</v>
          </cell>
          <cell r="K1810">
            <v>14108.67</v>
          </cell>
          <cell r="L1810">
            <v>14264.6</v>
          </cell>
          <cell r="M1810">
            <v>0</v>
          </cell>
          <cell r="N1810">
            <v>0</v>
          </cell>
          <cell r="O1810">
            <v>0</v>
          </cell>
          <cell r="P1810" t="str">
            <v/>
          </cell>
          <cell r="Q1810" t="str">
            <v>PFRTAUT00</v>
          </cell>
          <cell r="R1810" t="str">
            <v/>
          </cell>
          <cell r="S1810" t="str">
            <v/>
          </cell>
          <cell r="T1810" t="str">
            <v/>
          </cell>
          <cell r="U1810" t="str">
            <v>7920</v>
          </cell>
          <cell r="V1810" t="str">
            <v>ZGFT</v>
          </cell>
          <cell r="W1810">
            <v>45748</v>
          </cell>
          <cell r="X1810">
            <v>0.11</v>
          </cell>
          <cell r="Y1810">
            <v>15.833706000000001</v>
          </cell>
        </row>
        <row r="1811">
          <cell r="A1811" t="str">
            <v>PA-1131-29DV</v>
          </cell>
          <cell r="B1811" t="str">
            <v>SWITCHING POWER SUPPLY;130W/19.5V</v>
          </cell>
          <cell r="C1811" t="str">
            <v>42P0</v>
          </cell>
          <cell r="D1811" t="str">
            <v>552</v>
          </cell>
          <cell r="E1811" t="str">
            <v/>
          </cell>
          <cell r="F1811" t="str">
            <v>ZPFT</v>
          </cell>
          <cell r="G1811" t="str">
            <v>500000310003109999</v>
          </cell>
          <cell r="H1811">
            <v>0</v>
          </cell>
          <cell r="I1811">
            <v>1000</v>
          </cell>
          <cell r="J1811">
            <v>9014.99</v>
          </cell>
          <cell r="K1811">
            <v>8295</v>
          </cell>
          <cell r="L1811">
            <v>8422.27</v>
          </cell>
          <cell r="M1811">
            <v>0</v>
          </cell>
          <cell r="N1811">
            <v>3950.04</v>
          </cell>
          <cell r="O1811">
            <v>469</v>
          </cell>
          <cell r="P1811" t="str">
            <v/>
          </cell>
          <cell r="Q1811" t="str">
            <v>PFRTNBK00</v>
          </cell>
          <cell r="R1811" t="str">
            <v/>
          </cell>
          <cell r="S1811" t="str">
            <v/>
          </cell>
          <cell r="T1811" t="str">
            <v/>
          </cell>
          <cell r="U1811" t="str">
            <v>7920</v>
          </cell>
          <cell r="V1811" t="str">
            <v>ZGFT</v>
          </cell>
          <cell r="W1811">
            <v>45748</v>
          </cell>
          <cell r="X1811">
            <v>0.11</v>
          </cell>
          <cell r="Y1811">
            <v>9.348719700000002</v>
          </cell>
        </row>
        <row r="1812">
          <cell r="A1812" t="str">
            <v>PA-1131-29V1</v>
          </cell>
          <cell r="B1812" t="str">
            <v>SWITCHING POWER SUPPLY;130W/19.5V</v>
          </cell>
          <cell r="C1812" t="str">
            <v>42P0</v>
          </cell>
          <cell r="D1812" t="str">
            <v>552</v>
          </cell>
          <cell r="E1812" t="str">
            <v/>
          </cell>
          <cell r="F1812" t="str">
            <v>ZPFT</v>
          </cell>
          <cell r="G1812" t="str">
            <v>500000310003109999</v>
          </cell>
          <cell r="H1812">
            <v>0</v>
          </cell>
          <cell r="I1812">
            <v>1000</v>
          </cell>
          <cell r="J1812">
            <v>0</v>
          </cell>
          <cell r="K1812">
            <v>8750.25</v>
          </cell>
          <cell r="L1812">
            <v>8842.76</v>
          </cell>
          <cell r="M1812">
            <v>0</v>
          </cell>
          <cell r="N1812">
            <v>0</v>
          </cell>
          <cell r="O1812">
            <v>0</v>
          </cell>
          <cell r="P1812" t="str">
            <v/>
          </cell>
          <cell r="Q1812" t="str">
            <v>PFRTNBK00</v>
          </cell>
          <cell r="R1812" t="str">
            <v/>
          </cell>
          <cell r="S1812" t="str">
            <v/>
          </cell>
          <cell r="T1812" t="str">
            <v/>
          </cell>
          <cell r="U1812" t="str">
            <v>7920</v>
          </cell>
          <cell r="V1812" t="str">
            <v>ZGFT</v>
          </cell>
          <cell r="W1812">
            <v>45748</v>
          </cell>
          <cell r="X1812">
            <v>0.11</v>
          </cell>
          <cell r="Y1812">
            <v>9.8154636000000011</v>
          </cell>
        </row>
        <row r="1813">
          <cell r="A1813" t="str">
            <v>PA-1131-5S</v>
          </cell>
          <cell r="B1813" t="str">
            <v>SWITCHING POWER SUPPLY;125W/12V</v>
          </cell>
          <cell r="C1813" t="str">
            <v>429E</v>
          </cell>
          <cell r="D1813" t="str">
            <v>563</v>
          </cell>
          <cell r="E1813" t="str">
            <v/>
          </cell>
          <cell r="F1813" t="str">
            <v>ZPFT</v>
          </cell>
          <cell r="G1813" t="str">
            <v>500000700007009999</v>
          </cell>
          <cell r="H1813">
            <v>0</v>
          </cell>
          <cell r="I1813">
            <v>1000</v>
          </cell>
          <cell r="J1813">
            <v>28748</v>
          </cell>
          <cell r="K1813">
            <v>27406.36</v>
          </cell>
          <cell r="L1813">
            <v>31160.639999999999</v>
          </cell>
          <cell r="M1813">
            <v>0</v>
          </cell>
          <cell r="N1813">
            <v>155.80000000000001</v>
          </cell>
          <cell r="O1813">
            <v>5</v>
          </cell>
          <cell r="P1813" t="str">
            <v/>
          </cell>
          <cell r="Q1813" t="str">
            <v>PFRTNET00</v>
          </cell>
          <cell r="R1813" t="str">
            <v/>
          </cell>
          <cell r="S1813" t="str">
            <v/>
          </cell>
          <cell r="T1813" t="str">
            <v/>
          </cell>
          <cell r="U1813" t="str">
            <v>7920</v>
          </cell>
          <cell r="V1813" t="str">
            <v>PFRT</v>
          </cell>
          <cell r="W1813">
            <v>45752</v>
          </cell>
          <cell r="X1813">
            <v>0.11</v>
          </cell>
          <cell r="Y1813">
            <v>34.588310400000005</v>
          </cell>
        </row>
        <row r="1814">
          <cell r="A1814" t="str">
            <v>PA-1131-5S2</v>
          </cell>
          <cell r="B1814" t="str">
            <v>SWITCHING POWER SUPPLY;125W/12V</v>
          </cell>
          <cell r="C1814" t="str">
            <v>429E</v>
          </cell>
          <cell r="D1814" t="str">
            <v>563</v>
          </cell>
          <cell r="E1814" t="str">
            <v/>
          </cell>
          <cell r="F1814" t="str">
            <v>ZPFT</v>
          </cell>
          <cell r="G1814" t="str">
            <v>500000700007009999</v>
          </cell>
          <cell r="H1814">
            <v>0</v>
          </cell>
          <cell r="I1814">
            <v>1000</v>
          </cell>
          <cell r="J1814">
            <v>0</v>
          </cell>
          <cell r="K1814">
            <v>28009.25</v>
          </cell>
          <cell r="L1814">
            <v>31639.58</v>
          </cell>
          <cell r="M1814">
            <v>0</v>
          </cell>
          <cell r="N1814">
            <v>0</v>
          </cell>
          <cell r="O1814">
            <v>0</v>
          </cell>
          <cell r="P1814" t="str">
            <v/>
          </cell>
          <cell r="Q1814" t="str">
            <v>PFRTNET00</v>
          </cell>
          <cell r="R1814" t="str">
            <v/>
          </cell>
          <cell r="S1814" t="str">
            <v/>
          </cell>
          <cell r="T1814" t="str">
            <v/>
          </cell>
          <cell r="U1814" t="str">
            <v>7920</v>
          </cell>
          <cell r="V1814" t="str">
            <v>PFRT</v>
          </cell>
          <cell r="W1814">
            <v>45752</v>
          </cell>
          <cell r="X1814">
            <v>0.11</v>
          </cell>
          <cell r="Y1814">
            <v>35.119933800000005</v>
          </cell>
        </row>
        <row r="1815">
          <cell r="A1815" t="str">
            <v>PA-1131-5SC</v>
          </cell>
          <cell r="B1815" t="str">
            <v>SWITCHING POWER SUPPLY;125W/12V</v>
          </cell>
          <cell r="C1815" t="str">
            <v>429E</v>
          </cell>
          <cell r="D1815" t="str">
            <v>563</v>
          </cell>
          <cell r="E1815" t="str">
            <v/>
          </cell>
          <cell r="F1815" t="str">
            <v>ZPFT</v>
          </cell>
          <cell r="G1815" t="str">
            <v>500000700007009999</v>
          </cell>
          <cell r="H1815">
            <v>0</v>
          </cell>
          <cell r="I1815">
            <v>1000</v>
          </cell>
          <cell r="J1815">
            <v>27820.69</v>
          </cell>
          <cell r="K1815">
            <v>27479.919999999998</v>
          </cell>
          <cell r="L1815">
            <v>31233.39</v>
          </cell>
          <cell r="M1815">
            <v>0</v>
          </cell>
          <cell r="N1815">
            <v>263484.88</v>
          </cell>
          <cell r="O1815">
            <v>8436</v>
          </cell>
          <cell r="P1815" t="str">
            <v/>
          </cell>
          <cell r="Q1815" t="str">
            <v>PFRTNET00</v>
          </cell>
          <cell r="R1815" t="str">
            <v/>
          </cell>
          <cell r="S1815" t="str">
            <v/>
          </cell>
          <cell r="T1815" t="str">
            <v/>
          </cell>
          <cell r="U1815" t="str">
            <v>7920</v>
          </cell>
          <cell r="V1815" t="str">
            <v>PFRT</v>
          </cell>
          <cell r="W1815">
            <v>45752</v>
          </cell>
          <cell r="X1815">
            <v>0.11</v>
          </cell>
          <cell r="Y1815">
            <v>34.6690629</v>
          </cell>
        </row>
        <row r="1816">
          <cell r="A1816" t="str">
            <v>PA-1131-99V1</v>
          </cell>
          <cell r="B1816" t="str">
            <v>SWITCHING POWER SUPPLY;130W/20V</v>
          </cell>
          <cell r="C1816" t="str">
            <v>42P0</v>
          </cell>
          <cell r="D1816" t="str">
            <v>532</v>
          </cell>
          <cell r="E1816" t="str">
            <v/>
          </cell>
          <cell r="F1816" t="str">
            <v>ZPFT</v>
          </cell>
          <cell r="G1816" t="str">
            <v>500002100021009999</v>
          </cell>
          <cell r="H1816">
            <v>0</v>
          </cell>
          <cell r="I1816">
            <v>1000</v>
          </cell>
          <cell r="J1816">
            <v>17375.07</v>
          </cell>
          <cell r="K1816">
            <v>16966.759999999998</v>
          </cell>
          <cell r="L1816">
            <v>16341.32</v>
          </cell>
          <cell r="M1816">
            <v>0</v>
          </cell>
          <cell r="N1816">
            <v>21031.279999999999</v>
          </cell>
          <cell r="O1816">
            <v>1287</v>
          </cell>
          <cell r="P1816" t="str">
            <v/>
          </cell>
          <cell r="Q1816" t="str">
            <v>PFRTPDR00</v>
          </cell>
          <cell r="R1816" t="str">
            <v/>
          </cell>
          <cell r="S1816" t="str">
            <v/>
          </cell>
          <cell r="T1816" t="str">
            <v/>
          </cell>
          <cell r="U1816" t="str">
            <v>7920</v>
          </cell>
          <cell r="V1816" t="str">
            <v>ZGFT</v>
          </cell>
          <cell r="W1816">
            <v>45748</v>
          </cell>
          <cell r="X1816">
            <v>0.11</v>
          </cell>
          <cell r="Y1816">
            <v>18.138865200000001</v>
          </cell>
        </row>
        <row r="1817">
          <cell r="A1817" t="str">
            <v>PA-1141-16EN</v>
          </cell>
          <cell r="B1817" t="str">
            <v>SWITCHING POWER SUPPLY;140W/56V</v>
          </cell>
          <cell r="C1817" t="str">
            <v>42P0</v>
          </cell>
          <cell r="D1817" t="str">
            <v>579</v>
          </cell>
          <cell r="E1817" t="str">
            <v/>
          </cell>
          <cell r="F1817" t="str">
            <v>ZPFT</v>
          </cell>
          <cell r="G1817" t="str">
            <v>500000370003701402</v>
          </cell>
          <cell r="H1817">
            <v>0</v>
          </cell>
          <cell r="I1817">
            <v>1000</v>
          </cell>
          <cell r="J1817">
            <v>0</v>
          </cell>
          <cell r="K1817">
            <v>11598.9</v>
          </cell>
          <cell r="L1817">
            <v>9938.24</v>
          </cell>
          <cell r="M1817">
            <v>0</v>
          </cell>
          <cell r="N1817">
            <v>0</v>
          </cell>
          <cell r="O1817">
            <v>0</v>
          </cell>
          <cell r="P1817" t="str">
            <v/>
          </cell>
          <cell r="Q1817" t="str">
            <v>PFRTPRG00</v>
          </cell>
          <cell r="R1817" t="str">
            <v/>
          </cell>
          <cell r="S1817" t="str">
            <v/>
          </cell>
          <cell r="T1817" t="str">
            <v/>
          </cell>
          <cell r="U1817" t="str">
            <v>7920</v>
          </cell>
          <cell r="V1817" t="str">
            <v>ZGFT</v>
          </cell>
          <cell r="W1817">
            <v>45748</v>
          </cell>
          <cell r="X1817">
            <v>0.11</v>
          </cell>
          <cell r="Y1817">
            <v>11.031446400000002</v>
          </cell>
        </row>
        <row r="1818">
          <cell r="A1818" t="str">
            <v>PA-1141-16VN</v>
          </cell>
          <cell r="B1818" t="str">
            <v>SWITCHING POWER SUPPLY;140W/56V</v>
          </cell>
          <cell r="C1818" t="str">
            <v>42P0</v>
          </cell>
          <cell r="D1818" t="str">
            <v>577</v>
          </cell>
          <cell r="E1818" t="str">
            <v/>
          </cell>
          <cell r="F1818" t="str">
            <v>ZPFT</v>
          </cell>
          <cell r="G1818" t="str">
            <v>500002700027009000</v>
          </cell>
          <cell r="H1818">
            <v>0</v>
          </cell>
          <cell r="I1818">
            <v>1000</v>
          </cell>
          <cell r="J1818">
            <v>14471.36</v>
          </cell>
          <cell r="K1818">
            <v>15246.05</v>
          </cell>
          <cell r="L1818">
            <v>13613.51</v>
          </cell>
          <cell r="M1818">
            <v>0</v>
          </cell>
          <cell r="N1818">
            <v>7609.96</v>
          </cell>
          <cell r="O1818">
            <v>559</v>
          </cell>
          <cell r="P1818" t="str">
            <v/>
          </cell>
          <cell r="Q1818" t="str">
            <v>PFRTAMZ00</v>
          </cell>
          <cell r="R1818" t="str">
            <v/>
          </cell>
          <cell r="S1818" t="str">
            <v/>
          </cell>
          <cell r="T1818" t="str">
            <v/>
          </cell>
          <cell r="U1818" t="str">
            <v>7920</v>
          </cell>
          <cell r="V1818" t="str">
            <v>ZGFT</v>
          </cell>
          <cell r="W1818">
            <v>45748</v>
          </cell>
          <cell r="X1818">
            <v>0.11</v>
          </cell>
          <cell r="Y1818">
            <v>15.110996100000001</v>
          </cell>
        </row>
        <row r="1819">
          <cell r="A1819" t="str">
            <v>PA-1141-21EP</v>
          </cell>
          <cell r="B1819" t="str">
            <v>SWITCHING POWER SUPPLY;140W/28V</v>
          </cell>
          <cell r="C1819" t="str">
            <v>42P0</v>
          </cell>
          <cell r="D1819" t="str">
            <v>566</v>
          </cell>
          <cell r="E1819" t="str">
            <v/>
          </cell>
          <cell r="F1819" t="str">
            <v>ZPFT</v>
          </cell>
          <cell r="G1819" t="str">
            <v>500001000010009999</v>
          </cell>
          <cell r="H1819">
            <v>0</v>
          </cell>
          <cell r="I1819">
            <v>1000</v>
          </cell>
          <cell r="J1819">
            <v>25796.32</v>
          </cell>
          <cell r="K1819">
            <v>20101.740000000002</v>
          </cell>
          <cell r="L1819">
            <v>19131.34</v>
          </cell>
          <cell r="M1819">
            <v>0</v>
          </cell>
          <cell r="N1819">
            <v>363.5</v>
          </cell>
          <cell r="O1819">
            <v>19</v>
          </cell>
          <cell r="P1819" t="str">
            <v/>
          </cell>
          <cell r="Q1819" t="str">
            <v>PFRTTVA00</v>
          </cell>
          <cell r="R1819" t="str">
            <v/>
          </cell>
          <cell r="S1819" t="str">
            <v/>
          </cell>
          <cell r="T1819" t="str">
            <v/>
          </cell>
          <cell r="U1819" t="str">
            <v>7920</v>
          </cell>
          <cell r="V1819" t="str">
            <v>ZGFT</v>
          </cell>
          <cell r="W1819">
            <v>45748</v>
          </cell>
          <cell r="X1819">
            <v>0.11</v>
          </cell>
          <cell r="Y1819">
            <v>21.235787400000003</v>
          </cell>
        </row>
        <row r="1820">
          <cell r="A1820" t="str">
            <v>PA-1141-21EV</v>
          </cell>
          <cell r="B1820" t="str">
            <v>SWITCHING POWER SUPPLY;140W/28V</v>
          </cell>
          <cell r="C1820" t="str">
            <v>42P0</v>
          </cell>
          <cell r="D1820" t="str">
            <v>566</v>
          </cell>
          <cell r="E1820" t="str">
            <v/>
          </cell>
          <cell r="F1820" t="str">
            <v>ZPFT</v>
          </cell>
          <cell r="G1820" t="str">
            <v>500001000010009999</v>
          </cell>
          <cell r="H1820">
            <v>0</v>
          </cell>
          <cell r="I1820">
            <v>1000</v>
          </cell>
          <cell r="J1820">
            <v>19606.009999999998</v>
          </cell>
          <cell r="K1820">
            <v>18689.02</v>
          </cell>
          <cell r="L1820">
            <v>17658.060000000001</v>
          </cell>
          <cell r="M1820">
            <v>0</v>
          </cell>
          <cell r="N1820">
            <v>100227.15</v>
          </cell>
          <cell r="O1820">
            <v>5676</v>
          </cell>
          <cell r="P1820" t="str">
            <v/>
          </cell>
          <cell r="Q1820" t="str">
            <v>PFRTTVA00</v>
          </cell>
          <cell r="R1820" t="str">
            <v/>
          </cell>
          <cell r="S1820" t="str">
            <v/>
          </cell>
          <cell r="T1820" t="str">
            <v/>
          </cell>
          <cell r="U1820" t="str">
            <v>7920</v>
          </cell>
          <cell r="V1820" t="str">
            <v>ZGFT</v>
          </cell>
          <cell r="W1820">
            <v>45748</v>
          </cell>
          <cell r="X1820">
            <v>0.11</v>
          </cell>
          <cell r="Y1820">
            <v>19.600446600000005</v>
          </cell>
        </row>
        <row r="1821">
          <cell r="A1821" t="str">
            <v>PA-1141-50VN</v>
          </cell>
          <cell r="B1821" t="str">
            <v>SWITCHING POWER SUPPLY;140W/28V</v>
          </cell>
          <cell r="C1821" t="str">
            <v>42P0</v>
          </cell>
          <cell r="D1821" t="str">
            <v>549</v>
          </cell>
          <cell r="E1821" t="str">
            <v/>
          </cell>
          <cell r="F1821" t="str">
            <v>ZPFT</v>
          </cell>
          <cell r="G1821" t="str">
            <v>500002400024009999</v>
          </cell>
          <cell r="H1821">
            <v>0</v>
          </cell>
          <cell r="I1821">
            <v>1000</v>
          </cell>
          <cell r="J1821">
            <v>43992.17</v>
          </cell>
          <cell r="K1821">
            <v>14954.06</v>
          </cell>
          <cell r="L1821">
            <v>15083.46</v>
          </cell>
          <cell r="M1821">
            <v>0</v>
          </cell>
          <cell r="N1821">
            <v>1810.02</v>
          </cell>
          <cell r="O1821">
            <v>120</v>
          </cell>
          <cell r="P1821" t="str">
            <v/>
          </cell>
          <cell r="Q1821" t="str">
            <v>PFRTAUT00</v>
          </cell>
          <cell r="R1821" t="str">
            <v/>
          </cell>
          <cell r="S1821" t="str">
            <v/>
          </cell>
          <cell r="T1821" t="str">
            <v/>
          </cell>
          <cell r="U1821" t="str">
            <v>7920</v>
          </cell>
          <cell r="V1821" t="str">
            <v>ZGFT</v>
          </cell>
          <cell r="W1821">
            <v>45748</v>
          </cell>
          <cell r="X1821">
            <v>0.11</v>
          </cell>
          <cell r="Y1821">
            <v>16.742640600000001</v>
          </cell>
        </row>
        <row r="1822">
          <cell r="A1822" t="str">
            <v>PA-1141-66MV</v>
          </cell>
          <cell r="B1822" t="str">
            <v>SWITCHING POWER SUPPLY;145W/12V</v>
          </cell>
          <cell r="C1822" t="str">
            <v>42P0</v>
          </cell>
          <cell r="D1822" t="str">
            <v>554</v>
          </cell>
          <cell r="E1822" t="str">
            <v/>
          </cell>
          <cell r="F1822" t="str">
            <v>ZPFT</v>
          </cell>
          <cell r="G1822" t="str">
            <v>500001300013009999</v>
          </cell>
          <cell r="H1822">
            <v>0</v>
          </cell>
          <cell r="I1822">
            <v>1000</v>
          </cell>
          <cell r="J1822">
            <v>10567.31</v>
          </cell>
          <cell r="K1822">
            <v>10137.75</v>
          </cell>
          <cell r="L1822">
            <v>10127.65</v>
          </cell>
          <cell r="M1822">
            <v>0</v>
          </cell>
          <cell r="N1822">
            <v>289691.3</v>
          </cell>
          <cell r="O1822">
            <v>28604</v>
          </cell>
          <cell r="P1822" t="str">
            <v/>
          </cell>
          <cell r="Q1822" t="str">
            <v>PFRTCSA00</v>
          </cell>
          <cell r="R1822" t="str">
            <v/>
          </cell>
          <cell r="S1822" t="str">
            <v/>
          </cell>
          <cell r="T1822" t="str">
            <v/>
          </cell>
          <cell r="U1822" t="str">
            <v>7920</v>
          </cell>
          <cell r="V1822" t="str">
            <v>ZGFT</v>
          </cell>
          <cell r="W1822">
            <v>45748</v>
          </cell>
          <cell r="X1822">
            <v>0.11</v>
          </cell>
          <cell r="Y1822">
            <v>11.2416915</v>
          </cell>
        </row>
        <row r="1823">
          <cell r="A1823" t="str">
            <v>PA-1150-09SA</v>
          </cell>
          <cell r="B1823" t="str">
            <v>SWITCHING POWER SUPPLY;15W/9V</v>
          </cell>
          <cell r="C1823" t="str">
            <v>42P0</v>
          </cell>
          <cell r="D1823" t="str">
            <v>566</v>
          </cell>
          <cell r="E1823" t="str">
            <v/>
          </cell>
          <cell r="F1823" t="str">
            <v>ZPFT</v>
          </cell>
          <cell r="G1823" t="str">
            <v>500001000010009999</v>
          </cell>
          <cell r="H1823">
            <v>0</v>
          </cell>
          <cell r="I1823">
            <v>1000</v>
          </cell>
          <cell r="J1823">
            <v>7790</v>
          </cell>
          <cell r="K1823">
            <v>5150.71</v>
          </cell>
          <cell r="L1823">
            <v>4438.03</v>
          </cell>
          <cell r="M1823">
            <v>0</v>
          </cell>
          <cell r="N1823">
            <v>35.5</v>
          </cell>
          <cell r="O1823">
            <v>8</v>
          </cell>
          <cell r="P1823" t="str">
            <v/>
          </cell>
          <cell r="Q1823" t="str">
            <v>PFRTTVA00</v>
          </cell>
          <cell r="R1823" t="str">
            <v/>
          </cell>
          <cell r="S1823" t="str">
            <v/>
          </cell>
          <cell r="T1823" t="str">
            <v/>
          </cell>
          <cell r="U1823" t="str">
            <v>7920</v>
          </cell>
          <cell r="V1823" t="str">
            <v>ZGFT</v>
          </cell>
          <cell r="W1823">
            <v>45748</v>
          </cell>
          <cell r="X1823">
            <v>0.11</v>
          </cell>
          <cell r="Y1823">
            <v>4.9262132999999997</v>
          </cell>
        </row>
        <row r="1824">
          <cell r="A1824" t="str">
            <v>PA-1150-09SE</v>
          </cell>
          <cell r="B1824" t="str">
            <v>SWITCHING POWER SUPPLY;15W/9V</v>
          </cell>
          <cell r="C1824" t="str">
            <v>42P0</v>
          </cell>
          <cell r="D1824" t="str">
            <v>566</v>
          </cell>
          <cell r="E1824" t="str">
            <v/>
          </cell>
          <cell r="F1824" t="str">
            <v>ZPFT</v>
          </cell>
          <cell r="G1824" t="str">
            <v>500001000010009999</v>
          </cell>
          <cell r="H1824">
            <v>0</v>
          </cell>
          <cell r="I1824">
            <v>1000</v>
          </cell>
          <cell r="J1824">
            <v>4929.76</v>
          </cell>
          <cell r="K1824">
            <v>5456.19</v>
          </cell>
          <cell r="L1824">
            <v>4741.01</v>
          </cell>
          <cell r="M1824">
            <v>0</v>
          </cell>
          <cell r="N1824">
            <v>194.38</v>
          </cell>
          <cell r="O1824">
            <v>41</v>
          </cell>
          <cell r="P1824" t="str">
            <v/>
          </cell>
          <cell r="Q1824" t="str">
            <v>PFRTTVA00</v>
          </cell>
          <cell r="R1824" t="str">
            <v/>
          </cell>
          <cell r="S1824" t="str">
            <v/>
          </cell>
          <cell r="T1824" t="str">
            <v/>
          </cell>
          <cell r="U1824" t="str">
            <v>7920</v>
          </cell>
          <cell r="V1824" t="str">
            <v>ZGFT</v>
          </cell>
          <cell r="W1824">
            <v>45748</v>
          </cell>
          <cell r="X1824">
            <v>0.11</v>
          </cell>
          <cell r="Y1824">
            <v>5.2625211000000007</v>
          </cell>
        </row>
        <row r="1825">
          <cell r="A1825" t="str">
            <v>PA-1150-09SK</v>
          </cell>
          <cell r="B1825" t="str">
            <v>SWITCHING POWER SUPPLY;15W/9V</v>
          </cell>
          <cell r="C1825" t="str">
            <v>42P0</v>
          </cell>
          <cell r="D1825" t="str">
            <v>566</v>
          </cell>
          <cell r="E1825" t="str">
            <v/>
          </cell>
          <cell r="F1825" t="str">
            <v>ZPFT</v>
          </cell>
          <cell r="G1825" t="str">
            <v>500001000010009999</v>
          </cell>
          <cell r="H1825">
            <v>0</v>
          </cell>
          <cell r="I1825">
            <v>1000</v>
          </cell>
          <cell r="J1825">
            <v>5331.18</v>
          </cell>
          <cell r="K1825">
            <v>5559.69</v>
          </cell>
          <cell r="L1825">
            <v>4844.51</v>
          </cell>
          <cell r="M1825">
            <v>0</v>
          </cell>
          <cell r="N1825">
            <v>411.78</v>
          </cell>
          <cell r="O1825">
            <v>85</v>
          </cell>
          <cell r="P1825" t="str">
            <v/>
          </cell>
          <cell r="Q1825" t="str">
            <v>PFRTTVA00</v>
          </cell>
          <cell r="R1825" t="str">
            <v/>
          </cell>
          <cell r="S1825" t="str">
            <v/>
          </cell>
          <cell r="T1825" t="str">
            <v/>
          </cell>
          <cell r="U1825" t="str">
            <v>7920</v>
          </cell>
          <cell r="V1825" t="str">
            <v>ZGFT</v>
          </cell>
          <cell r="W1825">
            <v>45748</v>
          </cell>
          <cell r="X1825">
            <v>0.11</v>
          </cell>
          <cell r="Y1825">
            <v>5.3774061000000009</v>
          </cell>
        </row>
        <row r="1826">
          <cell r="A1826" t="str">
            <v>PA-1150-09SN</v>
          </cell>
          <cell r="B1826" t="str">
            <v>SWITCHING POWER SUPPLY;15W/9V</v>
          </cell>
          <cell r="C1826" t="str">
            <v>42P0</v>
          </cell>
          <cell r="D1826" t="str">
            <v>566</v>
          </cell>
          <cell r="E1826" t="str">
            <v/>
          </cell>
          <cell r="F1826" t="str">
            <v>ZPFT</v>
          </cell>
          <cell r="G1826" t="str">
            <v>500001000010009999</v>
          </cell>
          <cell r="H1826">
            <v>0</v>
          </cell>
          <cell r="I1826">
            <v>1000</v>
          </cell>
          <cell r="J1826">
            <v>4332.05</v>
          </cell>
          <cell r="K1826">
            <v>4895.1899999999996</v>
          </cell>
          <cell r="L1826">
            <v>4148.01</v>
          </cell>
          <cell r="M1826">
            <v>0</v>
          </cell>
          <cell r="N1826">
            <v>17293.060000000001</v>
          </cell>
          <cell r="O1826">
            <v>4169</v>
          </cell>
          <cell r="P1826" t="str">
            <v/>
          </cell>
          <cell r="Q1826" t="str">
            <v>PFRTTVA00</v>
          </cell>
          <cell r="R1826" t="str">
            <v/>
          </cell>
          <cell r="S1826" t="str">
            <v/>
          </cell>
          <cell r="T1826" t="str">
            <v/>
          </cell>
          <cell r="U1826" t="str">
            <v>7920</v>
          </cell>
          <cell r="V1826" t="str">
            <v>ZGFT</v>
          </cell>
          <cell r="W1826">
            <v>45748</v>
          </cell>
          <cell r="X1826">
            <v>0.11</v>
          </cell>
          <cell r="Y1826">
            <v>4.6042911000000002</v>
          </cell>
        </row>
        <row r="1827">
          <cell r="A1827" t="str">
            <v>PA-1150-16AN</v>
          </cell>
          <cell r="B1827" t="str">
            <v>SWITCHING POWER SUPPLY;15W/12V</v>
          </cell>
          <cell r="C1827" t="str">
            <v>42P0</v>
          </cell>
          <cell r="D1827" t="str">
            <v>577</v>
          </cell>
          <cell r="E1827" t="str">
            <v/>
          </cell>
          <cell r="F1827" t="str">
            <v>ZPFT</v>
          </cell>
          <cell r="G1827" t="str">
            <v>500002700027009000</v>
          </cell>
          <cell r="H1827">
            <v>0</v>
          </cell>
          <cell r="I1827">
            <v>1000</v>
          </cell>
          <cell r="J1827">
            <v>100410</v>
          </cell>
          <cell r="K1827">
            <v>3380.28</v>
          </cell>
          <cell r="L1827">
            <v>2952.79</v>
          </cell>
          <cell r="M1827">
            <v>0</v>
          </cell>
          <cell r="N1827">
            <v>0</v>
          </cell>
          <cell r="O1827">
            <v>0</v>
          </cell>
          <cell r="P1827" t="str">
            <v/>
          </cell>
          <cell r="Q1827" t="str">
            <v>PFRTAMZ00</v>
          </cell>
          <cell r="R1827" t="str">
            <v/>
          </cell>
          <cell r="S1827" t="str">
            <v/>
          </cell>
          <cell r="T1827" t="str">
            <v/>
          </cell>
          <cell r="U1827" t="str">
            <v>7920</v>
          </cell>
          <cell r="V1827" t="str">
            <v>ZGFT</v>
          </cell>
          <cell r="W1827">
            <v>45748</v>
          </cell>
          <cell r="X1827">
            <v>0.11</v>
          </cell>
          <cell r="Y1827">
            <v>3.2775969000000003</v>
          </cell>
        </row>
        <row r="1828">
          <cell r="A1828" t="str">
            <v>PA-1150-16NB</v>
          </cell>
          <cell r="B1828" t="str">
            <v>SWITCHING POWER SUPPLY;15W/12V</v>
          </cell>
          <cell r="C1828" t="str">
            <v>42P0</v>
          </cell>
          <cell r="D1828" t="str">
            <v>577</v>
          </cell>
          <cell r="E1828" t="str">
            <v/>
          </cell>
          <cell r="F1828" t="str">
            <v>ZPFT</v>
          </cell>
          <cell r="G1828" t="str">
            <v>500002700027009000</v>
          </cell>
          <cell r="H1828">
            <v>0</v>
          </cell>
          <cell r="I1828">
            <v>1000</v>
          </cell>
          <cell r="J1828">
            <v>3011.8</v>
          </cell>
          <cell r="K1828">
            <v>3002.28</v>
          </cell>
          <cell r="L1828">
            <v>3021.03</v>
          </cell>
          <cell r="M1828">
            <v>0</v>
          </cell>
          <cell r="N1828">
            <v>147411.16</v>
          </cell>
          <cell r="O1828">
            <v>48795</v>
          </cell>
          <cell r="P1828" t="str">
            <v/>
          </cell>
          <cell r="Q1828" t="str">
            <v>PFRTAMZ00</v>
          </cell>
          <cell r="R1828" t="str">
            <v/>
          </cell>
          <cell r="S1828" t="str">
            <v/>
          </cell>
          <cell r="T1828" t="str">
            <v/>
          </cell>
          <cell r="U1828" t="str">
            <v>7920</v>
          </cell>
          <cell r="V1828" t="str">
            <v>ZGFT</v>
          </cell>
          <cell r="W1828">
            <v>45748</v>
          </cell>
          <cell r="X1828">
            <v>0.11</v>
          </cell>
          <cell r="Y1828">
            <v>3.3533433000000006</v>
          </cell>
        </row>
        <row r="1829">
          <cell r="A1829" t="str">
            <v>PA-1150-16VD</v>
          </cell>
          <cell r="B1829" t="str">
            <v>SWITCHING POWER SUPPLY;15W/12V</v>
          </cell>
          <cell r="C1829" t="str">
            <v>42P0</v>
          </cell>
          <cell r="D1829" t="str">
            <v>577</v>
          </cell>
          <cell r="E1829" t="str">
            <v/>
          </cell>
          <cell r="F1829" t="str">
            <v>ZPFT</v>
          </cell>
          <cell r="G1829" t="str">
            <v>500002700027009000</v>
          </cell>
          <cell r="H1829">
            <v>0</v>
          </cell>
          <cell r="I1829">
            <v>1000</v>
          </cell>
          <cell r="J1829">
            <v>3469.33</v>
          </cell>
          <cell r="K1829">
            <v>3324.95</v>
          </cell>
          <cell r="L1829">
            <v>3189.02</v>
          </cell>
          <cell r="M1829">
            <v>0</v>
          </cell>
          <cell r="N1829">
            <v>57517.16</v>
          </cell>
          <cell r="O1829">
            <v>18036</v>
          </cell>
          <cell r="P1829" t="str">
            <v/>
          </cell>
          <cell r="Q1829" t="str">
            <v>PFRTAMZ00</v>
          </cell>
          <cell r="R1829" t="str">
            <v/>
          </cell>
          <cell r="S1829" t="str">
            <v/>
          </cell>
          <cell r="T1829" t="str">
            <v/>
          </cell>
          <cell r="U1829" t="str">
            <v>7920</v>
          </cell>
          <cell r="V1829" t="str">
            <v>ZGFT</v>
          </cell>
          <cell r="W1829">
            <v>45748</v>
          </cell>
          <cell r="X1829">
            <v>0.11</v>
          </cell>
          <cell r="Y1829">
            <v>3.5398122000000005</v>
          </cell>
        </row>
        <row r="1830">
          <cell r="A1830" t="str">
            <v>PA-1150-16VN</v>
          </cell>
          <cell r="B1830" t="str">
            <v>SWITCHING POWER SUPPLY;15W/12V</v>
          </cell>
          <cell r="C1830" t="str">
            <v>42P0</v>
          </cell>
          <cell r="D1830" t="str">
            <v>577</v>
          </cell>
          <cell r="E1830" t="str">
            <v/>
          </cell>
          <cell r="F1830" t="str">
            <v>ZPFT</v>
          </cell>
          <cell r="G1830" t="str">
            <v>500002700027009000</v>
          </cell>
          <cell r="H1830">
            <v>0</v>
          </cell>
          <cell r="I1830">
            <v>1000</v>
          </cell>
          <cell r="J1830">
            <v>2909.85</v>
          </cell>
          <cell r="K1830">
            <v>2922.88</v>
          </cell>
          <cell r="L1830">
            <v>2949.13</v>
          </cell>
          <cell r="M1830">
            <v>0</v>
          </cell>
          <cell r="N1830">
            <v>648858.74</v>
          </cell>
          <cell r="O1830">
            <v>220017</v>
          </cell>
          <cell r="P1830" t="str">
            <v/>
          </cell>
          <cell r="Q1830" t="str">
            <v>PFRTAMZ00</v>
          </cell>
          <cell r="R1830" t="str">
            <v/>
          </cell>
          <cell r="S1830" t="str">
            <v/>
          </cell>
          <cell r="T1830" t="str">
            <v/>
          </cell>
          <cell r="U1830" t="str">
            <v>7920</v>
          </cell>
          <cell r="V1830" t="str">
            <v>ZGFT</v>
          </cell>
          <cell r="W1830">
            <v>45748</v>
          </cell>
          <cell r="X1830">
            <v>0.11</v>
          </cell>
          <cell r="Y1830">
            <v>3.2735343000000006</v>
          </cell>
        </row>
        <row r="1831">
          <cell r="A1831" t="str">
            <v>PA-1150-RBTE</v>
          </cell>
          <cell r="B1831" t="str">
            <v>15W PSU Black ,EU SKU(Jbox, IEC) Barrel</v>
          </cell>
          <cell r="C1831" t="str">
            <v>42P0</v>
          </cell>
          <cell r="D1831" t="str">
            <v>579</v>
          </cell>
          <cell r="E1831" t="str">
            <v/>
          </cell>
          <cell r="F1831" t="str">
            <v>ZPFT</v>
          </cell>
          <cell r="G1831" t="str">
            <v>500000370003701402</v>
          </cell>
          <cell r="H1831">
            <v>0</v>
          </cell>
          <cell r="I1831">
            <v>1000</v>
          </cell>
          <cell r="J1831">
            <v>0</v>
          </cell>
          <cell r="K1831">
            <v>17812.580000000002</v>
          </cell>
          <cell r="L1831">
            <v>17790.849999999999</v>
          </cell>
          <cell r="M1831">
            <v>0</v>
          </cell>
          <cell r="N1831">
            <v>0</v>
          </cell>
          <cell r="O1831">
            <v>0</v>
          </cell>
          <cell r="P1831" t="str">
            <v/>
          </cell>
          <cell r="Q1831" t="str">
            <v>PFRTPRG00</v>
          </cell>
          <cell r="R1831" t="str">
            <v/>
          </cell>
          <cell r="S1831" t="str">
            <v/>
          </cell>
          <cell r="T1831" t="str">
            <v/>
          </cell>
          <cell r="U1831" t="str">
            <v>7920</v>
          </cell>
          <cell r="V1831" t="str">
            <v>ZGFT</v>
          </cell>
          <cell r="W1831">
            <v>45748</v>
          </cell>
          <cell r="X1831">
            <v>0.11</v>
          </cell>
          <cell r="Y1831">
            <v>19.747843500000002</v>
          </cell>
        </row>
        <row r="1832">
          <cell r="A1832" t="str">
            <v>PA-1150-RBTN</v>
          </cell>
          <cell r="B1832" t="str">
            <v>15W PSU Black ,US SKU(Plate, NEC) Barrel</v>
          </cell>
          <cell r="C1832" t="str">
            <v>42P0</v>
          </cell>
          <cell r="D1832" t="str">
            <v>579</v>
          </cell>
          <cell r="E1832" t="str">
            <v/>
          </cell>
          <cell r="F1832" t="str">
            <v>ZPFT</v>
          </cell>
          <cell r="G1832" t="str">
            <v>500000370003701402</v>
          </cell>
          <cell r="H1832">
            <v>0</v>
          </cell>
          <cell r="I1832">
            <v>1000</v>
          </cell>
          <cell r="J1832">
            <v>0</v>
          </cell>
          <cell r="K1832">
            <v>16697.09</v>
          </cell>
          <cell r="L1832">
            <v>16675.36</v>
          </cell>
          <cell r="M1832">
            <v>0</v>
          </cell>
          <cell r="N1832">
            <v>0</v>
          </cell>
          <cell r="O1832">
            <v>0</v>
          </cell>
          <cell r="P1832" t="str">
            <v/>
          </cell>
          <cell r="Q1832" t="str">
            <v>PFRTPRG00</v>
          </cell>
          <cell r="R1832" t="str">
            <v/>
          </cell>
          <cell r="S1832" t="str">
            <v/>
          </cell>
          <cell r="T1832" t="str">
            <v/>
          </cell>
          <cell r="U1832" t="str">
            <v>7920</v>
          </cell>
          <cell r="V1832" t="str">
            <v>ZGFT</v>
          </cell>
          <cell r="W1832">
            <v>45748</v>
          </cell>
          <cell r="X1832">
            <v>0.11</v>
          </cell>
          <cell r="Y1832">
            <v>18.509649600000003</v>
          </cell>
        </row>
        <row r="1833">
          <cell r="A1833" t="str">
            <v>PA-1150-RWTE</v>
          </cell>
          <cell r="B1833" t="str">
            <v>15W PSU White,EU SKU(Jbox, IEC) Barrel</v>
          </cell>
          <cell r="C1833" t="str">
            <v>42P0</v>
          </cell>
          <cell r="D1833" t="str">
            <v>579</v>
          </cell>
          <cell r="E1833" t="str">
            <v/>
          </cell>
          <cell r="F1833" t="str">
            <v>ZPFT</v>
          </cell>
          <cell r="G1833" t="str">
            <v>500000370003701402</v>
          </cell>
          <cell r="H1833">
            <v>0</v>
          </cell>
          <cell r="I1833">
            <v>1000</v>
          </cell>
          <cell r="J1833">
            <v>0</v>
          </cell>
          <cell r="K1833">
            <v>17902.07</v>
          </cell>
          <cell r="L1833">
            <v>17880.34</v>
          </cell>
          <cell r="M1833">
            <v>0</v>
          </cell>
          <cell r="N1833">
            <v>0</v>
          </cell>
          <cell r="O1833">
            <v>0</v>
          </cell>
          <cell r="P1833" t="str">
            <v/>
          </cell>
          <cell r="Q1833" t="str">
            <v>PFRTPRG00</v>
          </cell>
          <cell r="R1833" t="str">
            <v/>
          </cell>
          <cell r="S1833" t="str">
            <v/>
          </cell>
          <cell r="T1833" t="str">
            <v/>
          </cell>
          <cell r="U1833" t="str">
            <v>7920</v>
          </cell>
          <cell r="V1833" t="str">
            <v>ZGFT</v>
          </cell>
          <cell r="W1833">
            <v>45748</v>
          </cell>
          <cell r="X1833">
            <v>0.11</v>
          </cell>
          <cell r="Y1833">
            <v>19.847177400000003</v>
          </cell>
        </row>
        <row r="1834">
          <cell r="A1834" t="str">
            <v>PA-1150-RWTN</v>
          </cell>
          <cell r="B1834" t="str">
            <v>15W PSU White ,US SKU(Plate, NEC) Barrel</v>
          </cell>
          <cell r="C1834" t="str">
            <v>42P0</v>
          </cell>
          <cell r="D1834" t="str">
            <v>579</v>
          </cell>
          <cell r="E1834" t="str">
            <v/>
          </cell>
          <cell r="F1834" t="str">
            <v>ZPFT</v>
          </cell>
          <cell r="G1834" t="str">
            <v>500000370003701402</v>
          </cell>
          <cell r="H1834">
            <v>0</v>
          </cell>
          <cell r="I1834">
            <v>1000</v>
          </cell>
          <cell r="J1834">
            <v>0</v>
          </cell>
          <cell r="K1834">
            <v>16768.21</v>
          </cell>
          <cell r="L1834">
            <v>16746.48</v>
          </cell>
          <cell r="M1834">
            <v>0</v>
          </cell>
          <cell r="N1834">
            <v>0</v>
          </cell>
          <cell r="O1834">
            <v>0</v>
          </cell>
          <cell r="P1834" t="str">
            <v/>
          </cell>
          <cell r="Q1834" t="str">
            <v>PFRTPRG00</v>
          </cell>
          <cell r="R1834" t="str">
            <v/>
          </cell>
          <cell r="S1834" t="str">
            <v/>
          </cell>
          <cell r="T1834" t="str">
            <v/>
          </cell>
          <cell r="U1834" t="str">
            <v>7920</v>
          </cell>
          <cell r="V1834" t="str">
            <v>ZGFT</v>
          </cell>
          <cell r="W1834">
            <v>45748</v>
          </cell>
          <cell r="X1834">
            <v>0.11</v>
          </cell>
          <cell r="Y1834">
            <v>18.588592800000001</v>
          </cell>
        </row>
        <row r="1835">
          <cell r="A1835" t="str">
            <v>PA-1151-12F3</v>
          </cell>
          <cell r="B1835" t="str">
            <v>SWITCHING POWER SUPPLY;150W/12V</v>
          </cell>
          <cell r="C1835" t="str">
            <v>42P0</v>
          </cell>
          <cell r="D1835" t="str">
            <v>549</v>
          </cell>
          <cell r="E1835" t="str">
            <v/>
          </cell>
          <cell r="F1835" t="str">
            <v>ZPFT</v>
          </cell>
          <cell r="G1835" t="str">
            <v>500002400024009999</v>
          </cell>
          <cell r="H1835">
            <v>0</v>
          </cell>
          <cell r="I1835">
            <v>1000</v>
          </cell>
          <cell r="J1835">
            <v>0</v>
          </cell>
          <cell r="K1835">
            <v>10095.07</v>
          </cell>
          <cell r="L1835">
            <v>8899.69</v>
          </cell>
          <cell r="M1835">
            <v>0</v>
          </cell>
          <cell r="N1835">
            <v>0</v>
          </cell>
          <cell r="O1835">
            <v>0</v>
          </cell>
          <cell r="P1835" t="str">
            <v/>
          </cell>
          <cell r="Q1835" t="str">
            <v>PFRTAUT00</v>
          </cell>
          <cell r="R1835" t="str">
            <v/>
          </cell>
          <cell r="S1835" t="str">
            <v/>
          </cell>
          <cell r="T1835" t="str">
            <v/>
          </cell>
          <cell r="U1835" t="str">
            <v>7920</v>
          </cell>
          <cell r="V1835" t="str">
            <v>ZGFT</v>
          </cell>
          <cell r="W1835">
            <v>45748</v>
          </cell>
          <cell r="X1835">
            <v>0.11</v>
          </cell>
          <cell r="Y1835">
            <v>9.8786559</v>
          </cell>
        </row>
        <row r="1836">
          <cell r="A1836" t="str">
            <v>PA-1151-8N</v>
          </cell>
          <cell r="B1836" t="str">
            <v>SWITCHING POWER SUPPLY;150W/12V</v>
          </cell>
          <cell r="C1836" t="str">
            <v>429E</v>
          </cell>
          <cell r="D1836" t="str">
            <v>563</v>
          </cell>
          <cell r="E1836" t="str">
            <v/>
          </cell>
          <cell r="F1836" t="str">
            <v>ZPFT</v>
          </cell>
          <cell r="G1836" t="str">
            <v>500000700007009999</v>
          </cell>
          <cell r="H1836">
            <v>0</v>
          </cell>
          <cell r="I1836">
            <v>1000</v>
          </cell>
          <cell r="J1836">
            <v>0</v>
          </cell>
          <cell r="K1836">
            <v>38873.379999999997</v>
          </cell>
          <cell r="L1836">
            <v>49936.4</v>
          </cell>
          <cell r="M1836">
            <v>0</v>
          </cell>
          <cell r="N1836">
            <v>0</v>
          </cell>
          <cell r="O1836">
            <v>0</v>
          </cell>
          <cell r="P1836" t="str">
            <v/>
          </cell>
          <cell r="Q1836" t="str">
            <v>PFRTNET00</v>
          </cell>
          <cell r="R1836" t="str">
            <v/>
          </cell>
          <cell r="S1836" t="str">
            <v/>
          </cell>
          <cell r="T1836" t="str">
            <v/>
          </cell>
          <cell r="U1836" t="str">
            <v>7920</v>
          </cell>
          <cell r="V1836" t="str">
            <v>PFRT</v>
          </cell>
          <cell r="W1836">
            <v>45752</v>
          </cell>
          <cell r="X1836">
            <v>0.11</v>
          </cell>
          <cell r="Y1836">
            <v>55.429404000000005</v>
          </cell>
        </row>
        <row r="1837">
          <cell r="A1837" t="str">
            <v>PA-1151-8NP</v>
          </cell>
          <cell r="B1837" t="str">
            <v>SWITCHING POWER SUPPLY;150W/12V</v>
          </cell>
          <cell r="C1837" t="str">
            <v>429E</v>
          </cell>
          <cell r="D1837" t="str">
            <v>563</v>
          </cell>
          <cell r="E1837" t="str">
            <v/>
          </cell>
          <cell r="F1837" t="str">
            <v>ZPFT</v>
          </cell>
          <cell r="G1837" t="str">
            <v>500000700007009999</v>
          </cell>
          <cell r="H1837">
            <v>0</v>
          </cell>
          <cell r="I1837">
            <v>1000</v>
          </cell>
          <cell r="J1837">
            <v>0</v>
          </cell>
          <cell r="K1837">
            <v>44607.51</v>
          </cell>
          <cell r="L1837">
            <v>57842.720000000001</v>
          </cell>
          <cell r="M1837">
            <v>0</v>
          </cell>
          <cell r="N1837">
            <v>0</v>
          </cell>
          <cell r="O1837">
            <v>0</v>
          </cell>
          <cell r="P1837" t="str">
            <v/>
          </cell>
          <cell r="Q1837" t="str">
            <v>PFRTNET00</v>
          </cell>
          <cell r="R1837" t="str">
            <v/>
          </cell>
          <cell r="S1837" t="str">
            <v/>
          </cell>
          <cell r="T1837" t="str">
            <v/>
          </cell>
          <cell r="U1837" t="str">
            <v>7920</v>
          </cell>
          <cell r="V1837" t="str">
            <v>PFRT</v>
          </cell>
          <cell r="W1837">
            <v>45752</v>
          </cell>
          <cell r="X1837">
            <v>0.11</v>
          </cell>
          <cell r="Y1837">
            <v>64.205419200000009</v>
          </cell>
        </row>
        <row r="1838">
          <cell r="A1838" t="str">
            <v>PA-1161-08MV</v>
          </cell>
          <cell r="B1838" t="str">
            <v>SWITCHING POWER SUPPLY;165W/22V</v>
          </cell>
          <cell r="C1838" t="str">
            <v>42P0</v>
          </cell>
          <cell r="D1838" t="str">
            <v>569</v>
          </cell>
          <cell r="E1838" t="str">
            <v/>
          </cell>
          <cell r="F1838" t="str">
            <v>ZPFT</v>
          </cell>
          <cell r="G1838" t="str">
            <v>500001600016001301</v>
          </cell>
          <cell r="H1838">
            <v>0</v>
          </cell>
          <cell r="I1838">
            <v>1000</v>
          </cell>
          <cell r="J1838">
            <v>20977.15</v>
          </cell>
          <cell r="K1838">
            <v>20934.830000000002</v>
          </cell>
          <cell r="L1838">
            <v>20977.15</v>
          </cell>
          <cell r="M1838">
            <v>0</v>
          </cell>
          <cell r="N1838">
            <v>20977.15</v>
          </cell>
          <cell r="O1838">
            <v>1000</v>
          </cell>
          <cell r="P1838" t="str">
            <v/>
          </cell>
          <cell r="Q1838" t="str">
            <v>PFRTTBT00</v>
          </cell>
          <cell r="R1838" t="str">
            <v/>
          </cell>
          <cell r="S1838" t="str">
            <v/>
          </cell>
          <cell r="T1838" t="str">
            <v/>
          </cell>
          <cell r="U1838" t="str">
            <v>7920</v>
          </cell>
          <cell r="V1838" t="str">
            <v>ZGFT</v>
          </cell>
          <cell r="W1838">
            <v>45748</v>
          </cell>
          <cell r="X1838">
            <v>0.11</v>
          </cell>
          <cell r="Y1838">
            <v>23.284636500000005</v>
          </cell>
        </row>
        <row r="1839">
          <cell r="A1839" t="str">
            <v>PA-1161-54HV</v>
          </cell>
          <cell r="B1839" t="str">
            <v>SWITCHING POWER SUPPLY;165W/54V</v>
          </cell>
          <cell r="C1839" t="str">
            <v>42P0</v>
          </cell>
          <cell r="D1839" t="str">
            <v>549</v>
          </cell>
          <cell r="E1839" t="str">
            <v/>
          </cell>
          <cell r="F1839" t="str">
            <v>ZPFT</v>
          </cell>
          <cell r="G1839" t="str">
            <v>500002400024009999</v>
          </cell>
          <cell r="H1839">
            <v>0</v>
          </cell>
          <cell r="I1839">
            <v>1000</v>
          </cell>
          <cell r="J1839">
            <v>13033.69</v>
          </cell>
          <cell r="K1839">
            <v>13627.19</v>
          </cell>
          <cell r="L1839">
            <v>13730.46</v>
          </cell>
          <cell r="M1839">
            <v>0</v>
          </cell>
          <cell r="N1839">
            <v>7771.44</v>
          </cell>
          <cell r="O1839">
            <v>566</v>
          </cell>
          <cell r="P1839" t="str">
            <v/>
          </cell>
          <cell r="Q1839" t="str">
            <v>PFRTAUT00</v>
          </cell>
          <cell r="R1839" t="str">
            <v/>
          </cell>
          <cell r="S1839" t="str">
            <v/>
          </cell>
          <cell r="T1839" t="str">
            <v/>
          </cell>
          <cell r="U1839" t="str">
            <v>7920</v>
          </cell>
          <cell r="V1839" t="str">
            <v>ZGFT</v>
          </cell>
          <cell r="W1839">
            <v>45748</v>
          </cell>
          <cell r="X1839">
            <v>0.11</v>
          </cell>
          <cell r="Y1839">
            <v>15.2408106</v>
          </cell>
        </row>
        <row r="1840">
          <cell r="A1840" t="str">
            <v>PA-1161-99V3</v>
          </cell>
          <cell r="B1840" t="str">
            <v>SWITCHING POWER SUPPLY;165W/28V</v>
          </cell>
          <cell r="C1840" t="str">
            <v>42P0</v>
          </cell>
          <cell r="D1840" t="str">
            <v>532</v>
          </cell>
          <cell r="E1840" t="str">
            <v/>
          </cell>
          <cell r="F1840" t="str">
            <v>ZPFT</v>
          </cell>
          <cell r="G1840" t="str">
            <v>500002100021009999</v>
          </cell>
          <cell r="H1840">
            <v>0</v>
          </cell>
          <cell r="I1840">
            <v>1000</v>
          </cell>
          <cell r="J1840">
            <v>0</v>
          </cell>
          <cell r="K1840">
            <v>23878.44</v>
          </cell>
          <cell r="L1840">
            <v>22075.89</v>
          </cell>
          <cell r="M1840">
            <v>0</v>
          </cell>
          <cell r="N1840">
            <v>0</v>
          </cell>
          <cell r="O1840">
            <v>0</v>
          </cell>
          <cell r="P1840" t="str">
            <v/>
          </cell>
          <cell r="Q1840" t="str">
            <v>PFRTPDR00</v>
          </cell>
          <cell r="R1840" t="str">
            <v/>
          </cell>
          <cell r="S1840" t="str">
            <v/>
          </cell>
          <cell r="T1840" t="str">
            <v/>
          </cell>
          <cell r="U1840" t="str">
            <v>7920</v>
          </cell>
          <cell r="V1840" t="str">
            <v>ZGFT</v>
          </cell>
          <cell r="W1840">
            <v>45748</v>
          </cell>
          <cell r="X1840">
            <v>0.11</v>
          </cell>
          <cell r="Y1840">
            <v>24.504237900000003</v>
          </cell>
        </row>
        <row r="1841">
          <cell r="A1841" t="str">
            <v>PA-1161-99V4</v>
          </cell>
          <cell r="B1841" t="str">
            <v>SWITCHING POWER SUPPLY;165W/28V</v>
          </cell>
          <cell r="C1841" t="str">
            <v>42P0</v>
          </cell>
          <cell r="D1841" t="str">
            <v>532</v>
          </cell>
          <cell r="E1841" t="str">
            <v/>
          </cell>
          <cell r="F1841" t="str">
            <v>ZPFT</v>
          </cell>
          <cell r="G1841" t="str">
            <v>500002100021009999</v>
          </cell>
          <cell r="H1841">
            <v>0</v>
          </cell>
          <cell r="I1841">
            <v>1000</v>
          </cell>
          <cell r="J1841">
            <v>0</v>
          </cell>
          <cell r="K1841">
            <v>21904.720000000001</v>
          </cell>
          <cell r="L1841">
            <v>22260.43</v>
          </cell>
          <cell r="M1841">
            <v>0</v>
          </cell>
          <cell r="N1841">
            <v>0</v>
          </cell>
          <cell r="O1841">
            <v>0</v>
          </cell>
          <cell r="P1841" t="str">
            <v/>
          </cell>
          <cell r="Q1841" t="str">
            <v>PFRTPDR00</v>
          </cell>
          <cell r="R1841" t="str">
            <v/>
          </cell>
          <cell r="S1841" t="str">
            <v/>
          </cell>
          <cell r="T1841" t="str">
            <v/>
          </cell>
          <cell r="U1841" t="str">
            <v>7920</v>
          </cell>
          <cell r="V1841" t="str">
            <v>ZGFT</v>
          </cell>
          <cell r="W1841">
            <v>45748</v>
          </cell>
          <cell r="X1841">
            <v>0.11</v>
          </cell>
          <cell r="Y1841">
            <v>24.709077300000001</v>
          </cell>
        </row>
        <row r="1842">
          <cell r="A1842" t="str">
            <v>PA-1180-VBAC</v>
          </cell>
          <cell r="B1842" t="str">
            <v>18W PSU Black AU plug ,typeC</v>
          </cell>
          <cell r="C1842" t="str">
            <v>42P0</v>
          </cell>
          <cell r="D1842" t="str">
            <v>566</v>
          </cell>
          <cell r="E1842" t="str">
            <v/>
          </cell>
          <cell r="F1842" t="str">
            <v>ZPFT</v>
          </cell>
          <cell r="G1842" t="str">
            <v>500001000010009999</v>
          </cell>
          <cell r="H1842">
            <v>0</v>
          </cell>
          <cell r="I1842">
            <v>1000</v>
          </cell>
          <cell r="J1842">
            <v>0</v>
          </cell>
          <cell r="K1842">
            <v>6832.23</v>
          </cell>
          <cell r="L1842">
            <v>6855.29</v>
          </cell>
          <cell r="M1842">
            <v>0</v>
          </cell>
          <cell r="N1842">
            <v>0</v>
          </cell>
          <cell r="O1842">
            <v>0</v>
          </cell>
          <cell r="P1842" t="str">
            <v/>
          </cell>
          <cell r="Q1842" t="str">
            <v>PFRTTVA00</v>
          </cell>
          <cell r="R1842" t="str">
            <v/>
          </cell>
          <cell r="S1842" t="str">
            <v/>
          </cell>
          <cell r="T1842" t="str">
            <v/>
          </cell>
          <cell r="U1842" t="str">
            <v>7920</v>
          </cell>
          <cell r="V1842" t="str">
            <v>ZGFT</v>
          </cell>
          <cell r="W1842">
            <v>45748</v>
          </cell>
          <cell r="X1842">
            <v>0.11</v>
          </cell>
          <cell r="Y1842">
            <v>7.6093719000000011</v>
          </cell>
        </row>
        <row r="1843">
          <cell r="A1843" t="str">
            <v>PA-1180-VBBC</v>
          </cell>
          <cell r="B1843" t="str">
            <v>18W PSU Black No Plug ,typeC</v>
          </cell>
          <cell r="C1843" t="str">
            <v>42P0</v>
          </cell>
          <cell r="D1843" t="str">
            <v>566</v>
          </cell>
          <cell r="E1843" t="str">
            <v/>
          </cell>
          <cell r="F1843" t="str">
            <v>ZPFT</v>
          </cell>
          <cell r="G1843" t="str">
            <v>500001000010009999</v>
          </cell>
          <cell r="H1843">
            <v>0</v>
          </cell>
          <cell r="I1843">
            <v>1000</v>
          </cell>
          <cell r="J1843">
            <v>7099.89</v>
          </cell>
          <cell r="K1843">
            <v>5907.31</v>
          </cell>
          <cell r="L1843">
            <v>5930.05</v>
          </cell>
          <cell r="M1843">
            <v>0</v>
          </cell>
          <cell r="N1843">
            <v>5491.23</v>
          </cell>
          <cell r="O1843">
            <v>926</v>
          </cell>
          <cell r="P1843" t="str">
            <v/>
          </cell>
          <cell r="Q1843" t="str">
            <v>PFRTTVA00</v>
          </cell>
          <cell r="R1843" t="str">
            <v/>
          </cell>
          <cell r="S1843" t="str">
            <v/>
          </cell>
          <cell r="T1843" t="str">
            <v/>
          </cell>
          <cell r="U1843" t="str">
            <v>7920</v>
          </cell>
          <cell r="V1843" t="str">
            <v>ZGFT</v>
          </cell>
          <cell r="W1843">
            <v>45748</v>
          </cell>
          <cell r="X1843">
            <v>0.11</v>
          </cell>
          <cell r="Y1843">
            <v>6.5823555000000011</v>
          </cell>
        </row>
        <row r="1844">
          <cell r="A1844" t="str">
            <v>PA-1180-VBEC</v>
          </cell>
          <cell r="B1844" t="str">
            <v>18W PSU Black EU plug ,typeC</v>
          </cell>
          <cell r="C1844" t="str">
            <v>42P0</v>
          </cell>
          <cell r="D1844" t="str">
            <v>566</v>
          </cell>
          <cell r="E1844" t="str">
            <v/>
          </cell>
          <cell r="F1844" t="str">
            <v>ZPFT</v>
          </cell>
          <cell r="G1844" t="str">
            <v>500001000010009999</v>
          </cell>
          <cell r="H1844">
            <v>0</v>
          </cell>
          <cell r="I1844">
            <v>1000</v>
          </cell>
          <cell r="J1844">
            <v>7804.38</v>
          </cell>
          <cell r="K1844">
            <v>6947.85</v>
          </cell>
          <cell r="L1844">
            <v>6974.82</v>
          </cell>
          <cell r="M1844">
            <v>0</v>
          </cell>
          <cell r="N1844">
            <v>620.76</v>
          </cell>
          <cell r="O1844">
            <v>89</v>
          </cell>
          <cell r="P1844" t="str">
            <v/>
          </cell>
          <cell r="Q1844" t="str">
            <v>PFRTTVA00</v>
          </cell>
          <cell r="R1844" t="str">
            <v/>
          </cell>
          <cell r="S1844" t="str">
            <v/>
          </cell>
          <cell r="T1844" t="str">
            <v/>
          </cell>
          <cell r="U1844" t="str">
            <v>7920</v>
          </cell>
          <cell r="V1844" t="str">
            <v>ZGFT</v>
          </cell>
          <cell r="W1844">
            <v>45748</v>
          </cell>
          <cell r="X1844">
            <v>0.11</v>
          </cell>
          <cell r="Y1844">
            <v>7.7420501999999995</v>
          </cell>
        </row>
        <row r="1845">
          <cell r="A1845" t="str">
            <v>PA-1180-VBHC</v>
          </cell>
          <cell r="B1845" t="str">
            <v>18W PSU Black EU typeC with Jbox IEC</v>
          </cell>
          <cell r="C1845" t="str">
            <v>42P0</v>
          </cell>
          <cell r="D1845" t="str">
            <v>566</v>
          </cell>
          <cell r="E1845" t="str">
            <v/>
          </cell>
          <cell r="F1845" t="str">
            <v>ZPFT</v>
          </cell>
          <cell r="G1845" t="str">
            <v>500001000010009999</v>
          </cell>
          <cell r="H1845">
            <v>0</v>
          </cell>
          <cell r="I1845">
            <v>1000</v>
          </cell>
          <cell r="J1845">
            <v>19006.72</v>
          </cell>
          <cell r="K1845">
            <v>15696.25</v>
          </cell>
          <cell r="L1845">
            <v>15803.87</v>
          </cell>
          <cell r="M1845">
            <v>0</v>
          </cell>
          <cell r="N1845">
            <v>6305.74</v>
          </cell>
          <cell r="O1845">
            <v>399</v>
          </cell>
          <cell r="P1845" t="str">
            <v/>
          </cell>
          <cell r="Q1845" t="str">
            <v>PFRTTVA00</v>
          </cell>
          <cell r="R1845" t="str">
            <v/>
          </cell>
          <cell r="S1845" t="str">
            <v/>
          </cell>
          <cell r="T1845" t="str">
            <v/>
          </cell>
          <cell r="U1845" t="str">
            <v>7920</v>
          </cell>
          <cell r="V1845" t="str">
            <v>ZGFT</v>
          </cell>
          <cell r="W1845">
            <v>45748</v>
          </cell>
          <cell r="X1845">
            <v>0.11</v>
          </cell>
          <cell r="Y1845">
            <v>17.542295700000004</v>
          </cell>
        </row>
        <row r="1846">
          <cell r="A1846" t="str">
            <v>PA-1180-VBHP</v>
          </cell>
          <cell r="B1846" t="str">
            <v>18W PSU Black non-EU typeC no Jbox NEC</v>
          </cell>
          <cell r="C1846" t="str">
            <v>42P0</v>
          </cell>
          <cell r="D1846" t="str">
            <v>566</v>
          </cell>
          <cell r="E1846" t="str">
            <v/>
          </cell>
          <cell r="F1846" t="str">
            <v>ZPFT</v>
          </cell>
          <cell r="G1846" t="str">
            <v>500001000010009999</v>
          </cell>
          <cell r="H1846">
            <v>0</v>
          </cell>
          <cell r="I1846">
            <v>1000</v>
          </cell>
          <cell r="J1846">
            <v>15563.47</v>
          </cell>
          <cell r="K1846">
            <v>14580.76</v>
          </cell>
          <cell r="L1846">
            <v>14688.38</v>
          </cell>
          <cell r="M1846">
            <v>0</v>
          </cell>
          <cell r="N1846">
            <v>1439.46</v>
          </cell>
          <cell r="O1846">
            <v>98</v>
          </cell>
          <cell r="P1846" t="str">
            <v/>
          </cell>
          <cell r="Q1846" t="str">
            <v>PFRTTVA00</v>
          </cell>
          <cell r="R1846" t="str">
            <v/>
          </cell>
          <cell r="S1846" t="str">
            <v/>
          </cell>
          <cell r="T1846" t="str">
            <v/>
          </cell>
          <cell r="U1846" t="str">
            <v>7920</v>
          </cell>
          <cell r="V1846" t="str">
            <v>ZGFT</v>
          </cell>
          <cell r="W1846">
            <v>45748</v>
          </cell>
          <cell r="X1846">
            <v>0.11</v>
          </cell>
          <cell r="Y1846">
            <v>16.304101800000002</v>
          </cell>
        </row>
        <row r="1847">
          <cell r="A1847" t="str">
            <v>PA-1180-VBSC</v>
          </cell>
          <cell r="B1847" t="str">
            <v>18W PSU Black US plug ,typeC</v>
          </cell>
          <cell r="C1847" t="str">
            <v>42P0</v>
          </cell>
          <cell r="D1847" t="str">
            <v>566</v>
          </cell>
          <cell r="E1847" t="str">
            <v/>
          </cell>
          <cell r="F1847" t="str">
            <v>ZPFT</v>
          </cell>
          <cell r="G1847" t="str">
            <v>500001000010009999</v>
          </cell>
          <cell r="H1847">
            <v>0</v>
          </cell>
          <cell r="I1847">
            <v>1000</v>
          </cell>
          <cell r="J1847">
            <v>6729.2</v>
          </cell>
          <cell r="K1847">
            <v>6519.91</v>
          </cell>
          <cell r="L1847">
            <v>6542.52</v>
          </cell>
          <cell r="M1847">
            <v>0</v>
          </cell>
          <cell r="N1847">
            <v>490.69</v>
          </cell>
          <cell r="O1847">
            <v>75</v>
          </cell>
          <cell r="P1847" t="str">
            <v/>
          </cell>
          <cell r="Q1847" t="str">
            <v>PFRTTVA00</v>
          </cell>
          <cell r="R1847" t="str">
            <v/>
          </cell>
          <cell r="S1847" t="str">
            <v/>
          </cell>
          <cell r="T1847" t="str">
            <v/>
          </cell>
          <cell r="U1847" t="str">
            <v>7920</v>
          </cell>
          <cell r="V1847" t="str">
            <v>ZGFT</v>
          </cell>
          <cell r="W1847">
            <v>45748</v>
          </cell>
          <cell r="X1847">
            <v>0.11</v>
          </cell>
          <cell r="Y1847">
            <v>7.262197200000001</v>
          </cell>
        </row>
        <row r="1848">
          <cell r="A1848" t="str">
            <v>PA-1180-VBUC</v>
          </cell>
          <cell r="B1848" t="str">
            <v>18W PSU Black UK plug ,typeC</v>
          </cell>
          <cell r="C1848" t="str">
            <v>42P0</v>
          </cell>
          <cell r="D1848" t="str">
            <v>566</v>
          </cell>
          <cell r="E1848" t="str">
            <v/>
          </cell>
          <cell r="F1848" t="str">
            <v>ZPFT</v>
          </cell>
          <cell r="G1848" t="str">
            <v>500001000010009999</v>
          </cell>
          <cell r="H1848">
            <v>0</v>
          </cell>
          <cell r="I1848">
            <v>1000</v>
          </cell>
          <cell r="J1848">
            <v>0</v>
          </cell>
          <cell r="K1848">
            <v>6950.17</v>
          </cell>
          <cell r="L1848">
            <v>6973.23</v>
          </cell>
          <cell r="M1848">
            <v>0</v>
          </cell>
          <cell r="N1848">
            <v>0</v>
          </cell>
          <cell r="O1848">
            <v>0</v>
          </cell>
          <cell r="P1848" t="str">
            <v/>
          </cell>
          <cell r="Q1848" t="str">
            <v>PFRTTVA00</v>
          </cell>
          <cell r="R1848" t="str">
            <v/>
          </cell>
          <cell r="S1848" t="str">
            <v/>
          </cell>
          <cell r="T1848" t="str">
            <v/>
          </cell>
          <cell r="U1848" t="str">
            <v>7920</v>
          </cell>
          <cell r="V1848" t="str">
            <v>ZGFT</v>
          </cell>
          <cell r="W1848">
            <v>45748</v>
          </cell>
          <cell r="X1848">
            <v>0.11</v>
          </cell>
          <cell r="Y1848">
            <v>7.7402853</v>
          </cell>
        </row>
        <row r="1849">
          <cell r="A1849" t="str">
            <v>PA-1180-VWAC</v>
          </cell>
          <cell r="B1849" t="str">
            <v>18W PSU White AU plug ,typeC</v>
          </cell>
          <cell r="C1849" t="str">
            <v>42P0</v>
          </cell>
          <cell r="D1849" t="str">
            <v>566</v>
          </cell>
          <cell r="E1849" t="str">
            <v/>
          </cell>
          <cell r="F1849" t="str">
            <v>ZPFT</v>
          </cell>
          <cell r="G1849" t="str">
            <v>500001000010009999</v>
          </cell>
          <cell r="H1849">
            <v>0</v>
          </cell>
          <cell r="I1849">
            <v>1000</v>
          </cell>
          <cell r="J1849">
            <v>0</v>
          </cell>
          <cell r="K1849">
            <v>6868.04</v>
          </cell>
          <cell r="L1849">
            <v>6891.1</v>
          </cell>
          <cell r="M1849">
            <v>0</v>
          </cell>
          <cell r="N1849">
            <v>0</v>
          </cell>
          <cell r="O1849">
            <v>0</v>
          </cell>
          <cell r="P1849" t="str">
            <v/>
          </cell>
          <cell r="Q1849" t="str">
            <v>PFRTTVA00</v>
          </cell>
          <cell r="R1849" t="str">
            <v/>
          </cell>
          <cell r="S1849" t="str">
            <v/>
          </cell>
          <cell r="T1849" t="str">
            <v/>
          </cell>
          <cell r="U1849" t="str">
            <v>7920</v>
          </cell>
          <cell r="V1849" t="str">
            <v>ZGFT</v>
          </cell>
          <cell r="W1849">
            <v>45748</v>
          </cell>
          <cell r="X1849">
            <v>0.11</v>
          </cell>
          <cell r="Y1849">
            <v>7.6491210000000018</v>
          </cell>
        </row>
        <row r="1850">
          <cell r="A1850" t="str">
            <v>PA-1180-VWBC</v>
          </cell>
          <cell r="B1850" t="str">
            <v>18W PSU White No Plug ,typeC</v>
          </cell>
          <cell r="C1850" t="str">
            <v>42P0</v>
          </cell>
          <cell r="D1850" t="str">
            <v>566</v>
          </cell>
          <cell r="E1850" t="str">
            <v/>
          </cell>
          <cell r="F1850" t="str">
            <v>ZPFT</v>
          </cell>
          <cell r="G1850" t="str">
            <v>500001000010009999</v>
          </cell>
          <cell r="H1850">
            <v>0</v>
          </cell>
          <cell r="I1850">
            <v>1000</v>
          </cell>
          <cell r="J1850">
            <v>5735.44</v>
          </cell>
          <cell r="K1850">
            <v>5952.54</v>
          </cell>
          <cell r="L1850">
            <v>5967.5</v>
          </cell>
          <cell r="M1850">
            <v>0</v>
          </cell>
          <cell r="N1850">
            <v>2733.11</v>
          </cell>
          <cell r="O1850">
            <v>458</v>
          </cell>
          <cell r="P1850" t="str">
            <v/>
          </cell>
          <cell r="Q1850" t="str">
            <v>PFRTTVA00</v>
          </cell>
          <cell r="R1850" t="str">
            <v/>
          </cell>
          <cell r="S1850" t="str">
            <v/>
          </cell>
          <cell r="T1850" t="str">
            <v/>
          </cell>
          <cell r="U1850" t="str">
            <v>7920</v>
          </cell>
          <cell r="V1850" t="str">
            <v>ZGFT</v>
          </cell>
          <cell r="W1850">
            <v>45748</v>
          </cell>
          <cell r="X1850">
            <v>0.11</v>
          </cell>
          <cell r="Y1850">
            <v>6.6239250000000007</v>
          </cell>
        </row>
        <row r="1851">
          <cell r="A1851" t="str">
            <v>PA-1180-VWEC</v>
          </cell>
          <cell r="B1851" t="str">
            <v>18W PSU White EU plug ,typeC</v>
          </cell>
          <cell r="C1851" t="str">
            <v>42P0</v>
          </cell>
          <cell r="D1851" t="str">
            <v>566</v>
          </cell>
          <cell r="E1851" t="str">
            <v/>
          </cell>
          <cell r="F1851" t="str">
            <v>ZPFT</v>
          </cell>
          <cell r="G1851" t="str">
            <v>500001000010009999</v>
          </cell>
          <cell r="H1851">
            <v>0</v>
          </cell>
          <cell r="I1851">
            <v>1000</v>
          </cell>
          <cell r="J1851">
            <v>0</v>
          </cell>
          <cell r="K1851">
            <v>6984.86</v>
          </cell>
          <cell r="L1851">
            <v>7007.92</v>
          </cell>
          <cell r="M1851">
            <v>0</v>
          </cell>
          <cell r="N1851">
            <v>0</v>
          </cell>
          <cell r="O1851">
            <v>0</v>
          </cell>
          <cell r="P1851" t="str">
            <v/>
          </cell>
          <cell r="Q1851" t="str">
            <v>PFRTTVA00</v>
          </cell>
          <cell r="R1851" t="str">
            <v/>
          </cell>
          <cell r="S1851" t="str">
            <v/>
          </cell>
          <cell r="T1851" t="str">
            <v/>
          </cell>
          <cell r="U1851" t="str">
            <v>7920</v>
          </cell>
          <cell r="V1851" t="str">
            <v>ZGFT</v>
          </cell>
          <cell r="W1851">
            <v>45748</v>
          </cell>
          <cell r="X1851">
            <v>0.11</v>
          </cell>
          <cell r="Y1851">
            <v>7.7787912000000015</v>
          </cell>
        </row>
        <row r="1852">
          <cell r="A1852" t="str">
            <v>PA-1180-VWHC</v>
          </cell>
          <cell r="B1852" t="str">
            <v>18W PSU White EU typeC with Jbox IEC</v>
          </cell>
          <cell r="C1852" t="str">
            <v>42P0</v>
          </cell>
          <cell r="D1852" t="str">
            <v>566</v>
          </cell>
          <cell r="E1852" t="str">
            <v/>
          </cell>
          <cell r="F1852" t="str">
            <v>ZPFT</v>
          </cell>
          <cell r="G1852" t="str">
            <v>500001000010009999</v>
          </cell>
          <cell r="H1852">
            <v>0</v>
          </cell>
          <cell r="I1852">
            <v>1000</v>
          </cell>
          <cell r="J1852">
            <v>18600.72</v>
          </cell>
          <cell r="K1852">
            <v>15783.88</v>
          </cell>
          <cell r="L1852">
            <v>15891.5</v>
          </cell>
          <cell r="M1852">
            <v>0</v>
          </cell>
          <cell r="N1852">
            <v>13762.05</v>
          </cell>
          <cell r="O1852">
            <v>866</v>
          </cell>
          <cell r="P1852" t="str">
            <v/>
          </cell>
          <cell r="Q1852" t="str">
            <v>PFRTTVA00</v>
          </cell>
          <cell r="R1852" t="str">
            <v/>
          </cell>
          <cell r="S1852" t="str">
            <v/>
          </cell>
          <cell r="T1852" t="str">
            <v/>
          </cell>
          <cell r="U1852" t="str">
            <v>7920</v>
          </cell>
          <cell r="V1852" t="str">
            <v>ZGFT</v>
          </cell>
          <cell r="W1852">
            <v>45748</v>
          </cell>
          <cell r="X1852">
            <v>0.11</v>
          </cell>
          <cell r="Y1852">
            <v>17.639565000000001</v>
          </cell>
        </row>
        <row r="1853">
          <cell r="A1853" t="str">
            <v>PA-1180-VWHP</v>
          </cell>
          <cell r="B1853" t="str">
            <v>18W PSU White non-EU typeC no Jbox NEC</v>
          </cell>
          <cell r="C1853" t="str">
            <v>42P0</v>
          </cell>
          <cell r="D1853" t="str">
            <v>566</v>
          </cell>
          <cell r="E1853" t="str">
            <v/>
          </cell>
          <cell r="F1853" t="str">
            <v>ZPFT</v>
          </cell>
          <cell r="G1853" t="str">
            <v>500001000010009999</v>
          </cell>
          <cell r="H1853">
            <v>0</v>
          </cell>
          <cell r="I1853">
            <v>1000</v>
          </cell>
          <cell r="J1853">
            <v>16041.15</v>
          </cell>
          <cell r="K1853">
            <v>14652.99</v>
          </cell>
          <cell r="L1853">
            <v>14760.56</v>
          </cell>
          <cell r="M1853">
            <v>0</v>
          </cell>
          <cell r="N1853">
            <v>1151.32</v>
          </cell>
          <cell r="O1853">
            <v>78</v>
          </cell>
          <cell r="P1853" t="str">
            <v/>
          </cell>
          <cell r="Q1853" t="str">
            <v>PFRTTVA00</v>
          </cell>
          <cell r="R1853" t="str">
            <v/>
          </cell>
          <cell r="S1853" t="str">
            <v/>
          </cell>
          <cell r="T1853" t="str">
            <v/>
          </cell>
          <cell r="U1853" t="str">
            <v>7920</v>
          </cell>
          <cell r="V1853" t="str">
            <v>ZGFT</v>
          </cell>
          <cell r="W1853">
            <v>45748</v>
          </cell>
          <cell r="X1853">
            <v>0.11</v>
          </cell>
          <cell r="Y1853">
            <v>16.3842216</v>
          </cell>
        </row>
        <row r="1854">
          <cell r="A1854" t="str">
            <v>PA-1180-VWSC</v>
          </cell>
          <cell r="B1854" t="str">
            <v>18W PSU White US plug ,typeC</v>
          </cell>
          <cell r="C1854" t="str">
            <v>42P0</v>
          </cell>
          <cell r="D1854" t="str">
            <v>566</v>
          </cell>
          <cell r="E1854" t="str">
            <v/>
          </cell>
          <cell r="F1854" t="str">
            <v>ZPFT</v>
          </cell>
          <cell r="G1854" t="str">
            <v>500001000010009999</v>
          </cell>
          <cell r="H1854">
            <v>0</v>
          </cell>
          <cell r="I1854">
            <v>1000</v>
          </cell>
          <cell r="J1854">
            <v>6693.16</v>
          </cell>
          <cell r="K1854">
            <v>6556.92</v>
          </cell>
          <cell r="L1854">
            <v>6579.53</v>
          </cell>
          <cell r="M1854">
            <v>0</v>
          </cell>
          <cell r="N1854">
            <v>375.03</v>
          </cell>
          <cell r="O1854">
            <v>57</v>
          </cell>
          <cell r="P1854" t="str">
            <v/>
          </cell>
          <cell r="Q1854" t="str">
            <v>PFRTTVA00</v>
          </cell>
          <cell r="R1854" t="str">
            <v/>
          </cell>
          <cell r="S1854" t="str">
            <v/>
          </cell>
          <cell r="T1854" t="str">
            <v/>
          </cell>
          <cell r="U1854" t="str">
            <v>7920</v>
          </cell>
          <cell r="V1854" t="str">
            <v>ZGFT</v>
          </cell>
          <cell r="W1854">
            <v>45748</v>
          </cell>
          <cell r="X1854">
            <v>0.11</v>
          </cell>
          <cell r="Y1854">
            <v>7.3032783000000006</v>
          </cell>
        </row>
        <row r="1855">
          <cell r="A1855" t="str">
            <v>PA-1180-VWUC</v>
          </cell>
          <cell r="B1855" t="str">
            <v>18W PSU White UK plug ,typeC</v>
          </cell>
          <cell r="C1855" t="str">
            <v>42P0</v>
          </cell>
          <cell r="D1855" t="str">
            <v>566</v>
          </cell>
          <cell r="E1855" t="str">
            <v/>
          </cell>
          <cell r="F1855" t="str">
            <v>ZPFT</v>
          </cell>
          <cell r="G1855" t="str">
            <v>500001000010009999</v>
          </cell>
          <cell r="H1855">
            <v>0</v>
          </cell>
          <cell r="I1855">
            <v>1000</v>
          </cell>
          <cell r="J1855">
            <v>0</v>
          </cell>
          <cell r="K1855">
            <v>6987.18</v>
          </cell>
          <cell r="L1855">
            <v>7010.24</v>
          </cell>
          <cell r="M1855">
            <v>0</v>
          </cell>
          <cell r="N1855">
            <v>0</v>
          </cell>
          <cell r="O1855">
            <v>0</v>
          </cell>
          <cell r="P1855" t="str">
            <v/>
          </cell>
          <cell r="Q1855" t="str">
            <v>PFRTTVA00</v>
          </cell>
          <cell r="R1855" t="str">
            <v/>
          </cell>
          <cell r="S1855" t="str">
            <v/>
          </cell>
          <cell r="T1855" t="str">
            <v/>
          </cell>
          <cell r="U1855" t="str">
            <v>7920</v>
          </cell>
          <cell r="V1855" t="str">
            <v>ZGFT</v>
          </cell>
          <cell r="W1855">
            <v>45748</v>
          </cell>
          <cell r="X1855">
            <v>0.11</v>
          </cell>
          <cell r="Y1855">
            <v>7.7813664000000005</v>
          </cell>
        </row>
        <row r="1856">
          <cell r="A1856" t="str">
            <v>PA-1181-18V1</v>
          </cell>
          <cell r="B1856" t="str">
            <v>SWITCHING POWER SUPPLY;165W/12V</v>
          </cell>
          <cell r="C1856" t="str">
            <v>42P0</v>
          </cell>
          <cell r="D1856" t="str">
            <v>554</v>
          </cell>
          <cell r="E1856" t="str">
            <v/>
          </cell>
          <cell r="F1856" t="str">
            <v>ZPFT</v>
          </cell>
          <cell r="G1856" t="str">
            <v>500001300013009999</v>
          </cell>
          <cell r="H1856">
            <v>0</v>
          </cell>
          <cell r="I1856">
            <v>1000</v>
          </cell>
          <cell r="J1856">
            <v>0</v>
          </cell>
          <cell r="K1856">
            <v>12270.64</v>
          </cell>
          <cell r="L1856">
            <v>12300.69</v>
          </cell>
          <cell r="M1856">
            <v>0</v>
          </cell>
          <cell r="N1856">
            <v>0</v>
          </cell>
          <cell r="O1856">
            <v>0</v>
          </cell>
          <cell r="P1856" t="str">
            <v/>
          </cell>
          <cell r="Q1856" t="str">
            <v>PFRTCSA00</v>
          </cell>
          <cell r="R1856" t="str">
            <v/>
          </cell>
          <cell r="S1856" t="str">
            <v/>
          </cell>
          <cell r="T1856" t="str">
            <v/>
          </cell>
          <cell r="U1856" t="str">
            <v>7920</v>
          </cell>
          <cell r="V1856" t="str">
            <v>ZGFT</v>
          </cell>
          <cell r="W1856">
            <v>45748</v>
          </cell>
          <cell r="X1856">
            <v>0.11</v>
          </cell>
          <cell r="Y1856">
            <v>13.653765900000003</v>
          </cell>
        </row>
        <row r="1857">
          <cell r="A1857" t="str">
            <v>PA-1181-28DV</v>
          </cell>
          <cell r="B1857" t="str">
            <v>SWITCHING POWER SUPPLY;180W/19.5V</v>
          </cell>
          <cell r="C1857" t="str">
            <v>42P0</v>
          </cell>
          <cell r="D1857" t="str">
            <v>552</v>
          </cell>
          <cell r="E1857" t="str">
            <v/>
          </cell>
          <cell r="F1857" t="str">
            <v>ZPFT</v>
          </cell>
          <cell r="G1857" t="str">
            <v>500000310003109999</v>
          </cell>
          <cell r="H1857">
            <v>0</v>
          </cell>
          <cell r="I1857">
            <v>1000</v>
          </cell>
          <cell r="J1857">
            <v>11528.23</v>
          </cell>
          <cell r="K1857">
            <v>11665.57</v>
          </cell>
          <cell r="L1857">
            <v>11873.75</v>
          </cell>
          <cell r="M1857">
            <v>0</v>
          </cell>
          <cell r="N1857">
            <v>5640.03</v>
          </cell>
          <cell r="O1857">
            <v>475</v>
          </cell>
          <cell r="P1857" t="str">
            <v/>
          </cell>
          <cell r="Q1857" t="str">
            <v>PFRTNBK00</v>
          </cell>
          <cell r="R1857" t="str">
            <v/>
          </cell>
          <cell r="S1857" t="str">
            <v/>
          </cell>
          <cell r="T1857" t="str">
            <v/>
          </cell>
          <cell r="U1857" t="str">
            <v>7920</v>
          </cell>
          <cell r="V1857" t="str">
            <v>ZGFT</v>
          </cell>
          <cell r="W1857">
            <v>45748</v>
          </cell>
          <cell r="X1857">
            <v>0.11</v>
          </cell>
          <cell r="Y1857">
            <v>13.1798625</v>
          </cell>
        </row>
        <row r="1858">
          <cell r="A1858" t="str">
            <v>PA-1181-28V1</v>
          </cell>
          <cell r="B1858" t="str">
            <v>SWITCHING POWER SUPPLY;180W/19.5V</v>
          </cell>
          <cell r="C1858" t="str">
            <v>42P0</v>
          </cell>
          <cell r="D1858" t="str">
            <v>552</v>
          </cell>
          <cell r="E1858" t="str">
            <v/>
          </cell>
          <cell r="F1858" t="str">
            <v>ZPFT</v>
          </cell>
          <cell r="G1858" t="str">
            <v>500000310003109999</v>
          </cell>
          <cell r="H1858">
            <v>0</v>
          </cell>
          <cell r="I1858">
            <v>1000</v>
          </cell>
          <cell r="J1858">
            <v>0</v>
          </cell>
          <cell r="K1858">
            <v>12089.78</v>
          </cell>
          <cell r="L1858">
            <v>12198.39</v>
          </cell>
          <cell r="M1858">
            <v>0</v>
          </cell>
          <cell r="N1858">
            <v>0</v>
          </cell>
          <cell r="O1858">
            <v>0</v>
          </cell>
          <cell r="P1858" t="str">
            <v/>
          </cell>
          <cell r="Q1858" t="str">
            <v>PFRTNBK00</v>
          </cell>
          <cell r="R1858" t="str">
            <v/>
          </cell>
          <cell r="S1858" t="str">
            <v/>
          </cell>
          <cell r="T1858" t="str">
            <v/>
          </cell>
          <cell r="U1858" t="str">
            <v>7920</v>
          </cell>
          <cell r="V1858" t="str">
            <v>ZGFT</v>
          </cell>
          <cell r="W1858">
            <v>45748</v>
          </cell>
          <cell r="X1858">
            <v>0.11</v>
          </cell>
          <cell r="Y1858">
            <v>13.5402129</v>
          </cell>
        </row>
        <row r="1859">
          <cell r="A1859" t="str">
            <v>PA-1181-28V2</v>
          </cell>
          <cell r="B1859" t="str">
            <v>SWITCHING POWER SUPPLY;180W19.5V</v>
          </cell>
          <cell r="C1859" t="str">
            <v>42P0</v>
          </cell>
          <cell r="D1859" t="str">
            <v>552</v>
          </cell>
          <cell r="E1859" t="str">
            <v/>
          </cell>
          <cell r="F1859" t="str">
            <v>ZPFT</v>
          </cell>
          <cell r="G1859" t="str">
            <v>500000310003109999</v>
          </cell>
          <cell r="H1859">
            <v>0</v>
          </cell>
          <cell r="I1859">
            <v>1000</v>
          </cell>
          <cell r="J1859">
            <v>0</v>
          </cell>
          <cell r="K1859">
            <v>11940.79</v>
          </cell>
          <cell r="L1859">
            <v>12084.87</v>
          </cell>
          <cell r="M1859">
            <v>0</v>
          </cell>
          <cell r="N1859">
            <v>0</v>
          </cell>
          <cell r="O1859">
            <v>0</v>
          </cell>
          <cell r="P1859" t="str">
            <v/>
          </cell>
          <cell r="Q1859" t="str">
            <v>PFRTNBK00</v>
          </cell>
          <cell r="R1859" t="str">
            <v/>
          </cell>
          <cell r="S1859" t="str">
            <v/>
          </cell>
          <cell r="T1859" t="str">
            <v/>
          </cell>
          <cell r="U1859" t="str">
            <v>7920</v>
          </cell>
          <cell r="V1859" t="str">
            <v>ZGFT</v>
          </cell>
          <cell r="W1859">
            <v>45748</v>
          </cell>
          <cell r="X1859">
            <v>0.11</v>
          </cell>
          <cell r="Y1859">
            <v>13.414205700000002</v>
          </cell>
        </row>
        <row r="1860">
          <cell r="A1860" t="str">
            <v>PA-1192-1S</v>
          </cell>
          <cell r="B1860" t="str">
            <v>SWITCHING POWER SUPPLY;1900W/56V</v>
          </cell>
          <cell r="C1860" t="str">
            <v>429E</v>
          </cell>
          <cell r="D1860" t="str">
            <v>563</v>
          </cell>
          <cell r="E1860" t="str">
            <v/>
          </cell>
          <cell r="F1860" t="str">
            <v>ZPFT</v>
          </cell>
          <cell r="G1860" t="str">
            <v>500000700007009999</v>
          </cell>
          <cell r="H1860">
            <v>0</v>
          </cell>
          <cell r="I1860">
            <v>1000</v>
          </cell>
          <cell r="J1860">
            <v>0</v>
          </cell>
          <cell r="K1860">
            <v>81025.95</v>
          </cell>
          <cell r="L1860">
            <v>87502.68</v>
          </cell>
          <cell r="M1860">
            <v>0</v>
          </cell>
          <cell r="N1860">
            <v>0</v>
          </cell>
          <cell r="O1860">
            <v>0</v>
          </cell>
          <cell r="P1860" t="str">
            <v/>
          </cell>
          <cell r="Q1860" t="str">
            <v>PFRTNET00</v>
          </cell>
          <cell r="R1860" t="str">
            <v/>
          </cell>
          <cell r="S1860" t="str">
            <v/>
          </cell>
          <cell r="T1860" t="str">
            <v/>
          </cell>
          <cell r="U1860" t="str">
            <v>7920</v>
          </cell>
          <cell r="V1860" t="str">
            <v>PFRT</v>
          </cell>
          <cell r="W1860">
            <v>45752</v>
          </cell>
          <cell r="X1860">
            <v>0.11</v>
          </cell>
          <cell r="Y1860">
            <v>97.127974800000004</v>
          </cell>
        </row>
        <row r="1861">
          <cell r="A1861" t="str">
            <v>PA-1192-1S2</v>
          </cell>
          <cell r="B1861" t="str">
            <v>WITCHING POWER SUPPLY;1900W/56V</v>
          </cell>
          <cell r="C1861" t="str">
            <v>429E</v>
          </cell>
          <cell r="D1861" t="str">
            <v>563</v>
          </cell>
          <cell r="E1861" t="str">
            <v/>
          </cell>
          <cell r="F1861" t="str">
            <v>ZPFT</v>
          </cell>
          <cell r="G1861" t="str">
            <v>500000700007009999</v>
          </cell>
          <cell r="H1861">
            <v>0</v>
          </cell>
          <cell r="I1861">
            <v>1000</v>
          </cell>
          <cell r="J1861">
            <v>0</v>
          </cell>
          <cell r="K1861">
            <v>83125.279999999999</v>
          </cell>
          <cell r="L1861">
            <v>89594.8</v>
          </cell>
          <cell r="M1861">
            <v>0</v>
          </cell>
          <cell r="N1861">
            <v>0</v>
          </cell>
          <cell r="O1861">
            <v>0</v>
          </cell>
          <cell r="P1861" t="str">
            <v/>
          </cell>
          <cell r="Q1861" t="str">
            <v>PFRTNET00</v>
          </cell>
          <cell r="R1861" t="str">
            <v/>
          </cell>
          <cell r="S1861" t="str">
            <v/>
          </cell>
          <cell r="T1861" t="str">
            <v/>
          </cell>
          <cell r="U1861" t="str">
            <v>7920</v>
          </cell>
          <cell r="V1861" t="str">
            <v>PFRT</v>
          </cell>
          <cell r="W1861">
            <v>45752</v>
          </cell>
          <cell r="X1861">
            <v>0.11</v>
          </cell>
          <cell r="Y1861">
            <v>99.45022800000001</v>
          </cell>
        </row>
        <row r="1862">
          <cell r="A1862" t="str">
            <v>PA-1200-GBAC</v>
          </cell>
          <cell r="B1862" t="str">
            <v>20W PSU Black AU with AC cord,Type C</v>
          </cell>
          <cell r="C1862" t="str">
            <v>42P0</v>
          </cell>
          <cell r="D1862" t="str">
            <v>566</v>
          </cell>
          <cell r="E1862" t="str">
            <v/>
          </cell>
          <cell r="F1862" t="str">
            <v>ZPFT</v>
          </cell>
          <cell r="G1862" t="str">
            <v>500001000010009999</v>
          </cell>
          <cell r="H1862">
            <v>0</v>
          </cell>
          <cell r="I1862">
            <v>1000</v>
          </cell>
          <cell r="J1862">
            <v>22067.85</v>
          </cell>
          <cell r="K1862">
            <v>11459.11</v>
          </cell>
          <cell r="L1862">
            <v>8032.39</v>
          </cell>
          <cell r="M1862">
            <v>0</v>
          </cell>
          <cell r="N1862">
            <v>0</v>
          </cell>
          <cell r="O1862">
            <v>0</v>
          </cell>
          <cell r="P1862" t="str">
            <v/>
          </cell>
          <cell r="Q1862" t="str">
            <v>PFRTTVA00</v>
          </cell>
          <cell r="R1862" t="str">
            <v/>
          </cell>
          <cell r="S1862" t="str">
            <v/>
          </cell>
          <cell r="T1862" t="str">
            <v/>
          </cell>
          <cell r="U1862" t="str">
            <v>7920</v>
          </cell>
          <cell r="V1862" t="str">
            <v>ZGFT</v>
          </cell>
          <cell r="W1862">
            <v>45748</v>
          </cell>
          <cell r="X1862">
            <v>0.11</v>
          </cell>
          <cell r="Y1862">
            <v>8.9159529000000006</v>
          </cell>
        </row>
        <row r="1863">
          <cell r="A1863" t="str">
            <v>PA-1200-GBEC</v>
          </cell>
          <cell r="B1863" t="str">
            <v>20W PSU Black EU with AC cord,Type C</v>
          </cell>
          <cell r="C1863" t="str">
            <v>42P0</v>
          </cell>
          <cell r="D1863" t="str">
            <v>566</v>
          </cell>
          <cell r="E1863" t="str">
            <v/>
          </cell>
          <cell r="F1863" t="str">
            <v>ZPFT</v>
          </cell>
          <cell r="G1863" t="str">
            <v>500001000010009999</v>
          </cell>
          <cell r="H1863">
            <v>0</v>
          </cell>
          <cell r="I1863">
            <v>1000</v>
          </cell>
          <cell r="J1863">
            <v>11194.5</v>
          </cell>
          <cell r="K1863">
            <v>11252.11</v>
          </cell>
          <cell r="L1863">
            <v>7825.39</v>
          </cell>
          <cell r="M1863">
            <v>0</v>
          </cell>
          <cell r="N1863">
            <v>0</v>
          </cell>
          <cell r="O1863">
            <v>0</v>
          </cell>
          <cell r="P1863" t="str">
            <v/>
          </cell>
          <cell r="Q1863" t="str">
            <v>PFRTTVA00</v>
          </cell>
          <cell r="R1863" t="str">
            <v/>
          </cell>
          <cell r="S1863" t="str">
            <v/>
          </cell>
          <cell r="T1863" t="str">
            <v/>
          </cell>
          <cell r="U1863" t="str">
            <v>7920</v>
          </cell>
          <cell r="V1863" t="str">
            <v>ZGFT</v>
          </cell>
          <cell r="W1863">
            <v>45748</v>
          </cell>
          <cell r="X1863">
            <v>0.11</v>
          </cell>
          <cell r="Y1863">
            <v>8.6861829000000021</v>
          </cell>
        </row>
        <row r="1864">
          <cell r="A1864" t="str">
            <v>PA-1200-GBJC</v>
          </cell>
          <cell r="B1864" t="str">
            <v>20W PSU Black JP with AC cord,Type C</v>
          </cell>
          <cell r="C1864" t="str">
            <v>42P0</v>
          </cell>
          <cell r="D1864" t="str">
            <v>566</v>
          </cell>
          <cell r="E1864" t="str">
            <v/>
          </cell>
          <cell r="F1864" t="str">
            <v>ZPFT</v>
          </cell>
          <cell r="G1864" t="str">
            <v>500001000010009999</v>
          </cell>
          <cell r="H1864">
            <v>0</v>
          </cell>
          <cell r="I1864">
            <v>1000</v>
          </cell>
          <cell r="J1864">
            <v>8858.1299999999992</v>
          </cell>
          <cell r="K1864">
            <v>10907.11</v>
          </cell>
          <cell r="L1864">
            <v>7480.39</v>
          </cell>
          <cell r="M1864">
            <v>0</v>
          </cell>
          <cell r="N1864">
            <v>0</v>
          </cell>
          <cell r="O1864">
            <v>0</v>
          </cell>
          <cell r="P1864" t="str">
            <v/>
          </cell>
          <cell r="Q1864" t="str">
            <v>PFRTTVA00</v>
          </cell>
          <cell r="R1864" t="str">
            <v/>
          </cell>
          <cell r="S1864" t="str">
            <v/>
          </cell>
          <cell r="T1864" t="str">
            <v/>
          </cell>
          <cell r="U1864" t="str">
            <v>7920</v>
          </cell>
          <cell r="V1864" t="str">
            <v>ZGFT</v>
          </cell>
          <cell r="W1864">
            <v>45748</v>
          </cell>
          <cell r="X1864">
            <v>0.11</v>
          </cell>
          <cell r="Y1864">
            <v>8.3032329000000011</v>
          </cell>
        </row>
        <row r="1865">
          <cell r="A1865" t="str">
            <v>PA-1200-GBSC</v>
          </cell>
          <cell r="B1865" t="str">
            <v>20W PSU Black US with AC cord,Type C</v>
          </cell>
          <cell r="C1865" t="str">
            <v>42P0</v>
          </cell>
          <cell r="D1865" t="str">
            <v>566</v>
          </cell>
          <cell r="E1865" t="str">
            <v/>
          </cell>
          <cell r="F1865" t="str">
            <v>ZPFT</v>
          </cell>
          <cell r="G1865" t="str">
            <v>500001000010009999</v>
          </cell>
          <cell r="H1865">
            <v>0</v>
          </cell>
          <cell r="I1865">
            <v>1000</v>
          </cell>
          <cell r="J1865">
            <v>26847.24</v>
          </cell>
          <cell r="K1865">
            <v>7691.24</v>
          </cell>
          <cell r="L1865">
            <v>7479.39</v>
          </cell>
          <cell r="M1865">
            <v>0</v>
          </cell>
          <cell r="N1865">
            <v>433.8</v>
          </cell>
          <cell r="O1865">
            <v>58</v>
          </cell>
          <cell r="P1865" t="str">
            <v/>
          </cell>
          <cell r="Q1865" t="str">
            <v>PFRTTVA00</v>
          </cell>
          <cell r="R1865" t="str">
            <v/>
          </cell>
          <cell r="S1865" t="str">
            <v/>
          </cell>
          <cell r="T1865" t="str">
            <v/>
          </cell>
          <cell r="U1865" t="str">
            <v>7920</v>
          </cell>
          <cell r="V1865" t="str">
            <v>ZGFT</v>
          </cell>
          <cell r="W1865">
            <v>45748</v>
          </cell>
          <cell r="X1865">
            <v>0.11</v>
          </cell>
          <cell r="Y1865">
            <v>8.3021229000000005</v>
          </cell>
        </row>
        <row r="1866">
          <cell r="A1866" t="str">
            <v>PA-1200-GBUC</v>
          </cell>
          <cell r="B1866" t="str">
            <v>20W PSU Black UK with AC cord,Type C</v>
          </cell>
          <cell r="C1866" t="str">
            <v>42P0</v>
          </cell>
          <cell r="D1866" t="str">
            <v>566</v>
          </cell>
          <cell r="E1866" t="str">
            <v/>
          </cell>
          <cell r="F1866" t="str">
            <v>ZPFT</v>
          </cell>
          <cell r="G1866" t="str">
            <v>500001000010009999</v>
          </cell>
          <cell r="H1866">
            <v>0</v>
          </cell>
          <cell r="I1866">
            <v>1000</v>
          </cell>
          <cell r="J1866">
            <v>19909.599999999999</v>
          </cell>
          <cell r="K1866">
            <v>11758.11</v>
          </cell>
          <cell r="L1866">
            <v>8345.39</v>
          </cell>
          <cell r="M1866">
            <v>0</v>
          </cell>
          <cell r="N1866">
            <v>0</v>
          </cell>
          <cell r="O1866">
            <v>0</v>
          </cell>
          <cell r="P1866" t="str">
            <v/>
          </cell>
          <cell r="Q1866" t="str">
            <v>PFRTTVA00</v>
          </cell>
          <cell r="R1866" t="str">
            <v/>
          </cell>
          <cell r="S1866" t="str">
            <v/>
          </cell>
          <cell r="T1866" t="str">
            <v/>
          </cell>
          <cell r="U1866" t="str">
            <v>7920</v>
          </cell>
          <cell r="V1866" t="str">
            <v>ZGFT</v>
          </cell>
          <cell r="W1866">
            <v>45748</v>
          </cell>
          <cell r="X1866">
            <v>0.11</v>
          </cell>
          <cell r="Y1866">
            <v>9.2633829000000016</v>
          </cell>
        </row>
        <row r="1867">
          <cell r="A1867" t="str">
            <v>PA-1200-GWAC</v>
          </cell>
          <cell r="B1867" t="str">
            <v>20W PSU White AU with AC cord,Type C</v>
          </cell>
          <cell r="C1867" t="str">
            <v>42P0</v>
          </cell>
          <cell r="D1867" t="str">
            <v>566</v>
          </cell>
          <cell r="E1867" t="str">
            <v/>
          </cell>
          <cell r="F1867" t="str">
            <v>ZPFT</v>
          </cell>
          <cell r="G1867" t="str">
            <v>500001000010009999</v>
          </cell>
          <cell r="H1867">
            <v>0</v>
          </cell>
          <cell r="I1867">
            <v>1000</v>
          </cell>
          <cell r="J1867">
            <v>14553.2</v>
          </cell>
          <cell r="K1867">
            <v>11506.16</v>
          </cell>
          <cell r="L1867">
            <v>8079.44</v>
          </cell>
          <cell r="M1867">
            <v>0</v>
          </cell>
          <cell r="N1867">
            <v>403.97</v>
          </cell>
          <cell r="O1867">
            <v>50</v>
          </cell>
          <cell r="P1867" t="str">
            <v/>
          </cell>
          <cell r="Q1867" t="str">
            <v>PFRTTVA00</v>
          </cell>
          <cell r="R1867" t="str">
            <v/>
          </cell>
          <cell r="S1867" t="str">
            <v/>
          </cell>
          <cell r="T1867" t="str">
            <v/>
          </cell>
          <cell r="U1867" t="str">
            <v>7920</v>
          </cell>
          <cell r="V1867" t="str">
            <v>ZGFT</v>
          </cell>
          <cell r="W1867">
            <v>45748</v>
          </cell>
          <cell r="X1867">
            <v>0.11</v>
          </cell>
          <cell r="Y1867">
            <v>8.9681784000000011</v>
          </cell>
        </row>
        <row r="1868">
          <cell r="A1868" t="str">
            <v>PA-1200-GWEC</v>
          </cell>
          <cell r="B1868" t="str">
            <v>20W PSU White EU with AC cord,Type C</v>
          </cell>
          <cell r="C1868" t="str">
            <v>42P0</v>
          </cell>
          <cell r="D1868" t="str">
            <v>566</v>
          </cell>
          <cell r="E1868" t="str">
            <v/>
          </cell>
          <cell r="F1868" t="str">
            <v>ZPFT</v>
          </cell>
          <cell r="G1868" t="str">
            <v>500001000010009999</v>
          </cell>
          <cell r="H1868">
            <v>0</v>
          </cell>
          <cell r="I1868">
            <v>1000</v>
          </cell>
          <cell r="J1868">
            <v>19202.25</v>
          </cell>
          <cell r="K1868">
            <v>11299.16</v>
          </cell>
          <cell r="L1868">
            <v>7872.44</v>
          </cell>
          <cell r="M1868">
            <v>0</v>
          </cell>
          <cell r="N1868">
            <v>3259.19</v>
          </cell>
          <cell r="O1868">
            <v>414</v>
          </cell>
          <cell r="P1868" t="str">
            <v/>
          </cell>
          <cell r="Q1868" t="str">
            <v>PFRTTVA00</v>
          </cell>
          <cell r="R1868" t="str">
            <v/>
          </cell>
          <cell r="S1868" t="str">
            <v/>
          </cell>
          <cell r="T1868" t="str">
            <v/>
          </cell>
          <cell r="U1868" t="str">
            <v>7920</v>
          </cell>
          <cell r="V1868" t="str">
            <v>ZGFT</v>
          </cell>
          <cell r="W1868">
            <v>45748</v>
          </cell>
          <cell r="X1868">
            <v>0.11</v>
          </cell>
          <cell r="Y1868">
            <v>8.7384083999999991</v>
          </cell>
        </row>
        <row r="1869">
          <cell r="A1869" t="str">
            <v>PA-1200-GWJC</v>
          </cell>
          <cell r="B1869" t="str">
            <v>20W PSU White JP with AC cord,Type C</v>
          </cell>
          <cell r="C1869" t="str">
            <v>42P0</v>
          </cell>
          <cell r="D1869" t="str">
            <v>566</v>
          </cell>
          <cell r="E1869" t="str">
            <v/>
          </cell>
          <cell r="F1869" t="str">
            <v>ZPFT</v>
          </cell>
          <cell r="G1869" t="str">
            <v>500001000010009999</v>
          </cell>
          <cell r="H1869">
            <v>0</v>
          </cell>
          <cell r="I1869">
            <v>1000</v>
          </cell>
          <cell r="J1869">
            <v>8905.6299999999992</v>
          </cell>
          <cell r="K1869">
            <v>10954.16</v>
          </cell>
          <cell r="L1869">
            <v>7518.85</v>
          </cell>
          <cell r="M1869">
            <v>0</v>
          </cell>
          <cell r="N1869">
            <v>0</v>
          </cell>
          <cell r="O1869">
            <v>0</v>
          </cell>
          <cell r="P1869" t="str">
            <v/>
          </cell>
          <cell r="Q1869" t="str">
            <v>PFRTTVA00</v>
          </cell>
          <cell r="R1869" t="str">
            <v/>
          </cell>
          <cell r="S1869" t="str">
            <v/>
          </cell>
          <cell r="T1869" t="str">
            <v/>
          </cell>
          <cell r="U1869" t="str">
            <v>7920</v>
          </cell>
          <cell r="V1869" t="str">
            <v>ZGFT</v>
          </cell>
          <cell r="W1869">
            <v>45748</v>
          </cell>
          <cell r="X1869">
            <v>0.11</v>
          </cell>
          <cell r="Y1869">
            <v>8.3459235000000014</v>
          </cell>
        </row>
        <row r="1870">
          <cell r="A1870" t="str">
            <v>PA-1200-GWSC</v>
          </cell>
          <cell r="B1870" t="str">
            <v>20W PSU White US with AC cord,Type C</v>
          </cell>
          <cell r="C1870" t="str">
            <v>42P0</v>
          </cell>
          <cell r="D1870" t="str">
            <v>566</v>
          </cell>
          <cell r="E1870" t="str">
            <v/>
          </cell>
          <cell r="F1870" t="str">
            <v>ZPFT</v>
          </cell>
          <cell r="G1870" t="str">
            <v>500001000010009999</v>
          </cell>
          <cell r="H1870">
            <v>0</v>
          </cell>
          <cell r="I1870">
            <v>1000</v>
          </cell>
          <cell r="J1870">
            <v>17502.080000000002</v>
          </cell>
          <cell r="K1870">
            <v>10939.16</v>
          </cell>
          <cell r="L1870">
            <v>7526.44</v>
          </cell>
          <cell r="M1870">
            <v>0</v>
          </cell>
          <cell r="N1870">
            <v>3439.58</v>
          </cell>
          <cell r="O1870">
            <v>457</v>
          </cell>
          <cell r="P1870" t="str">
            <v/>
          </cell>
          <cell r="Q1870" t="str">
            <v>PFRTTVA00</v>
          </cell>
          <cell r="R1870" t="str">
            <v/>
          </cell>
          <cell r="S1870" t="str">
            <v/>
          </cell>
          <cell r="T1870" t="str">
            <v/>
          </cell>
          <cell r="U1870" t="str">
            <v>7920</v>
          </cell>
          <cell r="V1870" t="str">
            <v>ZGFT</v>
          </cell>
          <cell r="W1870">
            <v>45748</v>
          </cell>
          <cell r="X1870">
            <v>0.11</v>
          </cell>
          <cell r="Y1870">
            <v>8.354348400000001</v>
          </cell>
        </row>
        <row r="1871">
          <cell r="A1871" t="str">
            <v>PA-1200-GWUC</v>
          </cell>
          <cell r="B1871" t="str">
            <v>20W PSU White UK with AC cord,Type C</v>
          </cell>
          <cell r="C1871" t="str">
            <v>42P0</v>
          </cell>
          <cell r="D1871" t="str">
            <v>566</v>
          </cell>
          <cell r="E1871" t="str">
            <v/>
          </cell>
          <cell r="F1871" t="str">
            <v>ZPFT</v>
          </cell>
          <cell r="G1871" t="str">
            <v>500001000010009999</v>
          </cell>
          <cell r="H1871">
            <v>0</v>
          </cell>
          <cell r="I1871">
            <v>1000</v>
          </cell>
          <cell r="J1871">
            <v>17727.599999999999</v>
          </cell>
          <cell r="K1871">
            <v>11805.16</v>
          </cell>
          <cell r="L1871">
            <v>8392.44</v>
          </cell>
          <cell r="M1871">
            <v>0</v>
          </cell>
          <cell r="N1871">
            <v>419.62</v>
          </cell>
          <cell r="O1871">
            <v>50</v>
          </cell>
          <cell r="P1871" t="str">
            <v/>
          </cell>
          <cell r="Q1871" t="str">
            <v>PFRTTVA00</v>
          </cell>
          <cell r="R1871" t="str">
            <v/>
          </cell>
          <cell r="S1871" t="str">
            <v/>
          </cell>
          <cell r="T1871" t="str">
            <v/>
          </cell>
          <cell r="U1871" t="str">
            <v>7920</v>
          </cell>
          <cell r="V1871" t="str">
            <v>ZGFT</v>
          </cell>
          <cell r="W1871">
            <v>45748</v>
          </cell>
          <cell r="X1871">
            <v>0.11</v>
          </cell>
          <cell r="Y1871">
            <v>9.3156084000000021</v>
          </cell>
        </row>
        <row r="1872">
          <cell r="A1872" t="str">
            <v>PA-1201-56VX</v>
          </cell>
          <cell r="B1872" t="str">
            <v>SWITCHING POWER SUPPLY;195W/56V</v>
          </cell>
          <cell r="C1872" t="str">
            <v>42P0</v>
          </cell>
          <cell r="D1872" t="str">
            <v>566</v>
          </cell>
          <cell r="E1872" t="str">
            <v/>
          </cell>
          <cell r="F1872" t="str">
            <v>ZPFT</v>
          </cell>
          <cell r="G1872" t="str">
            <v>500001000010009999</v>
          </cell>
          <cell r="H1872">
            <v>0</v>
          </cell>
          <cell r="I1872">
            <v>1000</v>
          </cell>
          <cell r="J1872">
            <v>15109.07</v>
          </cell>
          <cell r="K1872">
            <v>14897.74</v>
          </cell>
          <cell r="L1872">
            <v>15001.17</v>
          </cell>
          <cell r="M1872">
            <v>0</v>
          </cell>
          <cell r="N1872">
            <v>2381675.75</v>
          </cell>
          <cell r="O1872">
            <v>158766</v>
          </cell>
          <cell r="P1872" t="str">
            <v/>
          </cell>
          <cell r="Q1872" t="str">
            <v>PFRTTVA00</v>
          </cell>
          <cell r="R1872" t="str">
            <v/>
          </cell>
          <cell r="S1872" t="str">
            <v/>
          </cell>
          <cell r="T1872" t="str">
            <v/>
          </cell>
          <cell r="U1872" t="str">
            <v>7920</v>
          </cell>
          <cell r="V1872" t="str">
            <v>ZGFT</v>
          </cell>
          <cell r="W1872">
            <v>45748</v>
          </cell>
          <cell r="X1872">
            <v>0.11</v>
          </cell>
          <cell r="Y1872">
            <v>16.651298700000002</v>
          </cell>
        </row>
        <row r="1873">
          <cell r="A1873" t="str">
            <v>PA-1202-1LO</v>
          </cell>
          <cell r="B1873" t="str">
            <v>SWITCHING POWER SUPPLY;2000W/48V</v>
          </cell>
          <cell r="C1873" t="str">
            <v>429L</v>
          </cell>
          <cell r="D1873" t="str">
            <v>5G1</v>
          </cell>
          <cell r="E1873" t="str">
            <v/>
          </cell>
          <cell r="F1873" t="str">
            <v>ZPFT</v>
          </cell>
          <cell r="G1873" t="str">
            <v>500000200002009999</v>
          </cell>
          <cell r="H1873">
            <v>0</v>
          </cell>
          <cell r="I1873">
            <v>1000</v>
          </cell>
          <cell r="J1873">
            <v>233802.89</v>
          </cell>
          <cell r="K1873">
            <v>208210.58</v>
          </cell>
          <cell r="L1873">
            <v>176043.12</v>
          </cell>
          <cell r="M1873">
            <v>0</v>
          </cell>
          <cell r="N1873">
            <v>231848.79</v>
          </cell>
          <cell r="O1873">
            <v>1317</v>
          </cell>
          <cell r="P1873" t="str">
            <v/>
          </cell>
          <cell r="Q1873" t="str">
            <v>PFRTSER00</v>
          </cell>
          <cell r="R1873" t="str">
            <v/>
          </cell>
          <cell r="S1873" t="str">
            <v/>
          </cell>
          <cell r="T1873" t="str">
            <v/>
          </cell>
          <cell r="U1873" t="str">
            <v>7920</v>
          </cell>
          <cell r="V1873" t="str">
            <v>PFRT</v>
          </cell>
          <cell r="W1873">
            <v>45752</v>
          </cell>
          <cell r="X1873">
            <v>0.11</v>
          </cell>
          <cell r="Y1873">
            <v>195.40786320000001</v>
          </cell>
        </row>
        <row r="1874">
          <cell r="A1874" t="str">
            <v>PA-1241-38UI</v>
          </cell>
          <cell r="B1874" t="str">
            <v>SWITCHING POWER SUPPLY;240W/54V</v>
          </cell>
          <cell r="C1874" t="str">
            <v>42P0</v>
          </cell>
          <cell r="D1874" t="str">
            <v>549</v>
          </cell>
          <cell r="E1874" t="str">
            <v/>
          </cell>
          <cell r="F1874" t="str">
            <v>ZPFT</v>
          </cell>
          <cell r="G1874" t="str">
            <v>500002400024009999</v>
          </cell>
          <cell r="H1874">
            <v>0</v>
          </cell>
          <cell r="I1874">
            <v>1000</v>
          </cell>
          <cell r="J1874">
            <v>0</v>
          </cell>
          <cell r="K1874">
            <v>21028.85</v>
          </cell>
          <cell r="L1874">
            <v>21031.360000000001</v>
          </cell>
          <cell r="M1874">
            <v>0</v>
          </cell>
          <cell r="N1874">
            <v>0</v>
          </cell>
          <cell r="O1874">
            <v>0</v>
          </cell>
          <cell r="P1874" t="str">
            <v/>
          </cell>
          <cell r="Q1874" t="str">
            <v>PFRTAUT00</v>
          </cell>
          <cell r="R1874" t="str">
            <v/>
          </cell>
          <cell r="S1874" t="str">
            <v/>
          </cell>
          <cell r="T1874" t="str">
            <v/>
          </cell>
          <cell r="U1874" t="str">
            <v>7920</v>
          </cell>
          <cell r="V1874" t="str">
            <v>ZGFT</v>
          </cell>
          <cell r="W1874">
            <v>45748</v>
          </cell>
          <cell r="X1874">
            <v>0.11</v>
          </cell>
          <cell r="Y1874">
            <v>23.344809600000001</v>
          </cell>
        </row>
        <row r="1875">
          <cell r="A1875" t="str">
            <v>PA-1241-91DV</v>
          </cell>
          <cell r="B1875" t="str">
            <v>SWITCHING POWER SUPPLY;240W/19.5V</v>
          </cell>
          <cell r="C1875" t="str">
            <v>42P0</v>
          </cell>
          <cell r="D1875" t="str">
            <v>552</v>
          </cell>
          <cell r="E1875" t="str">
            <v/>
          </cell>
          <cell r="F1875" t="str">
            <v>ZPFT</v>
          </cell>
          <cell r="G1875" t="str">
            <v>500000310003109999</v>
          </cell>
          <cell r="H1875">
            <v>0</v>
          </cell>
          <cell r="I1875">
            <v>1000</v>
          </cell>
          <cell r="J1875">
            <v>0</v>
          </cell>
          <cell r="K1875">
            <v>23905.75</v>
          </cell>
          <cell r="L1875">
            <v>26168.33</v>
          </cell>
          <cell r="M1875">
            <v>0</v>
          </cell>
          <cell r="N1875">
            <v>0</v>
          </cell>
          <cell r="O1875">
            <v>0</v>
          </cell>
          <cell r="P1875" t="str">
            <v/>
          </cell>
          <cell r="Q1875" t="str">
            <v>PFRTNBK00</v>
          </cell>
          <cell r="R1875" t="str">
            <v/>
          </cell>
          <cell r="S1875" t="str">
            <v/>
          </cell>
          <cell r="T1875" t="str">
            <v/>
          </cell>
          <cell r="U1875" t="str">
            <v>7920</v>
          </cell>
          <cell r="V1875" t="str">
            <v>ZGFT</v>
          </cell>
          <cell r="W1875">
            <v>45748</v>
          </cell>
          <cell r="X1875">
            <v>0.11</v>
          </cell>
          <cell r="Y1875">
            <v>29.046846300000002</v>
          </cell>
        </row>
        <row r="1876">
          <cell r="A1876" t="str">
            <v>PA-1241-92V</v>
          </cell>
          <cell r="B1876" t="str">
            <v>SWITCHING POWER SUPPLY;240W/19.5V</v>
          </cell>
          <cell r="C1876" t="str">
            <v>42P0</v>
          </cell>
          <cell r="D1876" t="str">
            <v>552</v>
          </cell>
          <cell r="E1876" t="str">
            <v/>
          </cell>
          <cell r="F1876" t="str">
            <v>ZPFT</v>
          </cell>
          <cell r="G1876" t="str">
            <v>500000310003109999</v>
          </cell>
          <cell r="H1876">
            <v>0</v>
          </cell>
          <cell r="I1876">
            <v>1000</v>
          </cell>
          <cell r="J1876">
            <v>0</v>
          </cell>
          <cell r="K1876">
            <v>20171.46</v>
          </cell>
          <cell r="L1876">
            <v>21609.42</v>
          </cell>
          <cell r="M1876">
            <v>0</v>
          </cell>
          <cell r="N1876">
            <v>0</v>
          </cell>
          <cell r="O1876">
            <v>0</v>
          </cell>
          <cell r="P1876" t="str">
            <v/>
          </cell>
          <cell r="Q1876" t="str">
            <v>PFRTNBK00</v>
          </cell>
          <cell r="R1876" t="str">
            <v/>
          </cell>
          <cell r="S1876" t="str">
            <v/>
          </cell>
          <cell r="T1876" t="str">
            <v/>
          </cell>
          <cell r="U1876" t="str">
            <v>7920</v>
          </cell>
          <cell r="V1876" t="str">
            <v>ZGFT</v>
          </cell>
          <cell r="W1876">
            <v>45748</v>
          </cell>
          <cell r="X1876">
            <v>0.11</v>
          </cell>
          <cell r="Y1876">
            <v>23.986456199999999</v>
          </cell>
        </row>
        <row r="1877">
          <cell r="A1877" t="str">
            <v>PA-1241-92V1</v>
          </cell>
          <cell r="B1877" t="str">
            <v>SWITCHING POWER SUPPLY;240W/19.5V</v>
          </cell>
          <cell r="C1877" t="str">
            <v>42P0</v>
          </cell>
          <cell r="D1877" t="str">
            <v>552</v>
          </cell>
          <cell r="E1877" t="str">
            <v/>
          </cell>
          <cell r="F1877" t="str">
            <v>ZPFT</v>
          </cell>
          <cell r="G1877" t="str">
            <v>500000310003109999</v>
          </cell>
          <cell r="H1877">
            <v>0</v>
          </cell>
          <cell r="I1877">
            <v>1000</v>
          </cell>
          <cell r="J1877">
            <v>23938.75</v>
          </cell>
          <cell r="K1877">
            <v>19589.03</v>
          </cell>
          <cell r="L1877">
            <v>21026.67</v>
          </cell>
          <cell r="M1877">
            <v>0</v>
          </cell>
          <cell r="N1877">
            <v>0</v>
          </cell>
          <cell r="O1877">
            <v>0</v>
          </cell>
          <cell r="P1877" t="str">
            <v/>
          </cell>
          <cell r="Q1877" t="str">
            <v>PFRTNBK00</v>
          </cell>
          <cell r="R1877" t="str">
            <v/>
          </cell>
          <cell r="S1877" t="str">
            <v/>
          </cell>
          <cell r="T1877" t="str">
            <v/>
          </cell>
          <cell r="U1877" t="str">
            <v>7920</v>
          </cell>
          <cell r="V1877" t="str">
            <v>ZGFT</v>
          </cell>
          <cell r="W1877">
            <v>45748</v>
          </cell>
          <cell r="X1877">
            <v>0.11</v>
          </cell>
          <cell r="Y1877">
            <v>23.339603700000001</v>
          </cell>
        </row>
        <row r="1878">
          <cell r="A1878" t="str">
            <v>PA-1251-54C1</v>
          </cell>
          <cell r="B1878" t="str">
            <v>SWITCHING POWER SUPPLY;250W/54V</v>
          </cell>
          <cell r="C1878" t="str">
            <v>42P0</v>
          </cell>
          <cell r="D1878" t="str">
            <v>566</v>
          </cell>
          <cell r="E1878" t="str">
            <v/>
          </cell>
          <cell r="F1878" t="str">
            <v>ZPFT</v>
          </cell>
          <cell r="G1878" t="str">
            <v>500001000010009999</v>
          </cell>
          <cell r="H1878">
            <v>0</v>
          </cell>
          <cell r="I1878">
            <v>1000</v>
          </cell>
          <cell r="J1878">
            <v>92187.89</v>
          </cell>
          <cell r="K1878">
            <v>18946.18</v>
          </cell>
          <cell r="L1878">
            <v>19188.75</v>
          </cell>
          <cell r="M1878">
            <v>0</v>
          </cell>
          <cell r="N1878">
            <v>729.17</v>
          </cell>
          <cell r="O1878">
            <v>38</v>
          </cell>
          <cell r="P1878" t="str">
            <v/>
          </cell>
          <cell r="Q1878" t="str">
            <v>PFRTTVA00</v>
          </cell>
          <cell r="R1878" t="str">
            <v/>
          </cell>
          <cell r="S1878" t="str">
            <v/>
          </cell>
          <cell r="T1878" t="str">
            <v/>
          </cell>
          <cell r="U1878" t="str">
            <v>7920</v>
          </cell>
          <cell r="V1878" t="str">
            <v>ZGFT</v>
          </cell>
          <cell r="W1878">
            <v>45748</v>
          </cell>
          <cell r="X1878">
            <v>0.11</v>
          </cell>
          <cell r="Y1878">
            <v>21.299512500000002</v>
          </cell>
        </row>
        <row r="1879">
          <cell r="A1879" t="str">
            <v>PA-1251-54C1-LF</v>
          </cell>
          <cell r="B1879" t="str">
            <v>SWITCHING POWER SUPPLY;250W/54V</v>
          </cell>
          <cell r="C1879" t="str">
            <v>42P0</v>
          </cell>
          <cell r="D1879" t="str">
            <v>566</v>
          </cell>
          <cell r="E1879" t="str">
            <v/>
          </cell>
          <cell r="F1879" t="str">
            <v>ZPFT</v>
          </cell>
          <cell r="G1879" t="str">
            <v>500001000010009999</v>
          </cell>
          <cell r="H1879">
            <v>0</v>
          </cell>
          <cell r="I1879">
            <v>1000</v>
          </cell>
          <cell r="J1879">
            <v>19460.599999999999</v>
          </cell>
          <cell r="K1879">
            <v>19433.400000000001</v>
          </cell>
          <cell r="L1879">
            <v>19671.34</v>
          </cell>
          <cell r="M1879">
            <v>0</v>
          </cell>
          <cell r="N1879">
            <v>0</v>
          </cell>
          <cell r="O1879">
            <v>0</v>
          </cell>
          <cell r="P1879" t="str">
            <v/>
          </cell>
          <cell r="Q1879" t="str">
            <v>PFRTTVA00</v>
          </cell>
          <cell r="R1879" t="str">
            <v/>
          </cell>
          <cell r="S1879" t="str">
            <v/>
          </cell>
          <cell r="T1879" t="str">
            <v/>
          </cell>
          <cell r="U1879" t="str">
            <v>7920</v>
          </cell>
          <cell r="V1879" t="str">
            <v>ZGFT</v>
          </cell>
          <cell r="W1879">
            <v>45748</v>
          </cell>
          <cell r="X1879">
            <v>0.11</v>
          </cell>
          <cell r="Y1879">
            <v>21.835187400000002</v>
          </cell>
        </row>
        <row r="1880">
          <cell r="A1880" t="str">
            <v>PA-1281-06MV</v>
          </cell>
          <cell r="B1880" t="str">
            <v>SWITCHING POWER SUPPLY;285W/12V</v>
          </cell>
          <cell r="C1880" t="str">
            <v>42P0</v>
          </cell>
          <cell r="D1880" t="str">
            <v>554</v>
          </cell>
          <cell r="E1880" t="str">
            <v/>
          </cell>
          <cell r="F1880" t="str">
            <v>ZPFT</v>
          </cell>
          <cell r="G1880" t="str">
            <v>500001300013009999</v>
          </cell>
          <cell r="H1880">
            <v>0</v>
          </cell>
          <cell r="I1880">
            <v>1000</v>
          </cell>
          <cell r="J1880">
            <v>38859.07</v>
          </cell>
          <cell r="K1880">
            <v>20817.53</v>
          </cell>
          <cell r="L1880">
            <v>19559.66</v>
          </cell>
          <cell r="M1880">
            <v>0</v>
          </cell>
          <cell r="N1880">
            <v>8175.94</v>
          </cell>
          <cell r="O1880">
            <v>418</v>
          </cell>
          <cell r="P1880" t="str">
            <v/>
          </cell>
          <cell r="Q1880" t="str">
            <v>PFRTCSA00</v>
          </cell>
          <cell r="R1880" t="str">
            <v/>
          </cell>
          <cell r="S1880" t="str">
            <v/>
          </cell>
          <cell r="T1880" t="str">
            <v/>
          </cell>
          <cell r="U1880" t="str">
            <v>7920</v>
          </cell>
          <cell r="V1880" t="str">
            <v>ZGFT</v>
          </cell>
          <cell r="W1880">
            <v>45748</v>
          </cell>
          <cell r="X1880">
            <v>0.11</v>
          </cell>
          <cell r="Y1880">
            <v>21.711222600000003</v>
          </cell>
        </row>
        <row r="1881">
          <cell r="A1881" t="str">
            <v>PA-1281-10V1</v>
          </cell>
          <cell r="B1881" t="str">
            <v>SWITCHING POWER SUPPLY;280W19.5V</v>
          </cell>
          <cell r="C1881" t="str">
            <v>42P0</v>
          </cell>
          <cell r="D1881" t="str">
            <v>552</v>
          </cell>
          <cell r="E1881" t="str">
            <v/>
          </cell>
          <cell r="F1881" t="str">
            <v>ZPFT</v>
          </cell>
          <cell r="G1881" t="str">
            <v>500000310003109999</v>
          </cell>
          <cell r="H1881">
            <v>0</v>
          </cell>
          <cell r="I1881">
            <v>1000</v>
          </cell>
          <cell r="J1881">
            <v>0</v>
          </cell>
          <cell r="K1881">
            <v>26327.81</v>
          </cell>
          <cell r="L1881">
            <v>25674.27</v>
          </cell>
          <cell r="M1881">
            <v>0</v>
          </cell>
          <cell r="N1881">
            <v>0</v>
          </cell>
          <cell r="O1881">
            <v>0</v>
          </cell>
          <cell r="P1881" t="str">
            <v/>
          </cell>
          <cell r="Q1881" t="str">
            <v>PFRTNBK00</v>
          </cell>
          <cell r="R1881" t="str">
            <v/>
          </cell>
          <cell r="S1881" t="str">
            <v/>
          </cell>
          <cell r="T1881" t="str">
            <v/>
          </cell>
          <cell r="U1881" t="str">
            <v>7920</v>
          </cell>
          <cell r="V1881" t="str">
            <v>ZGFT</v>
          </cell>
          <cell r="W1881">
            <v>45748</v>
          </cell>
          <cell r="X1881">
            <v>0.11</v>
          </cell>
          <cell r="Y1881">
            <v>28.498439700000002</v>
          </cell>
        </row>
        <row r="1882">
          <cell r="A1882" t="str">
            <v>PA-1300-10VN</v>
          </cell>
          <cell r="B1882" t="str">
            <v>SWITCHING POWER SUPPLY;30W/5-20V</v>
          </cell>
          <cell r="C1882" t="str">
            <v>42P0</v>
          </cell>
          <cell r="D1882" t="str">
            <v>549</v>
          </cell>
          <cell r="E1882" t="str">
            <v/>
          </cell>
          <cell r="F1882" t="str">
            <v>ZPFT</v>
          </cell>
          <cell r="G1882" t="str">
            <v>500002400024009999</v>
          </cell>
          <cell r="H1882">
            <v>0</v>
          </cell>
          <cell r="I1882">
            <v>1000</v>
          </cell>
          <cell r="J1882">
            <v>6614.18</v>
          </cell>
          <cell r="K1882">
            <v>4807.46</v>
          </cell>
          <cell r="L1882">
            <v>4896.37</v>
          </cell>
          <cell r="M1882">
            <v>0</v>
          </cell>
          <cell r="N1882">
            <v>269.3</v>
          </cell>
          <cell r="O1882">
            <v>55</v>
          </cell>
          <cell r="P1882" t="str">
            <v/>
          </cell>
          <cell r="Q1882" t="str">
            <v>PFRTAUT00</v>
          </cell>
          <cell r="R1882" t="str">
            <v/>
          </cell>
          <cell r="S1882" t="str">
            <v/>
          </cell>
          <cell r="T1882" t="str">
            <v/>
          </cell>
          <cell r="U1882" t="str">
            <v>7920</v>
          </cell>
          <cell r="V1882" t="str">
            <v>ZGFT</v>
          </cell>
          <cell r="W1882">
            <v>45748</v>
          </cell>
          <cell r="X1882">
            <v>0.11</v>
          </cell>
          <cell r="Y1882">
            <v>5.4349707000000009</v>
          </cell>
        </row>
        <row r="1883">
          <cell r="A1883" t="str">
            <v>PA-1300-16EN</v>
          </cell>
          <cell r="B1883" t="str">
            <v>SWITCHING POWER SUPPLY;30W/56V</v>
          </cell>
          <cell r="C1883" t="str">
            <v>42P0</v>
          </cell>
          <cell r="D1883" t="str">
            <v>566</v>
          </cell>
          <cell r="E1883" t="str">
            <v/>
          </cell>
          <cell r="F1883" t="str">
            <v>ZPFT</v>
          </cell>
          <cell r="G1883" t="str">
            <v>500001000010009999</v>
          </cell>
          <cell r="H1883">
            <v>0</v>
          </cell>
          <cell r="I1883">
            <v>1000</v>
          </cell>
          <cell r="J1883">
            <v>0</v>
          </cell>
          <cell r="K1883">
            <v>16210.88</v>
          </cell>
          <cell r="L1883">
            <v>16340.91</v>
          </cell>
          <cell r="M1883">
            <v>0</v>
          </cell>
          <cell r="N1883">
            <v>0</v>
          </cell>
          <cell r="O1883">
            <v>0</v>
          </cell>
          <cell r="P1883" t="str">
            <v/>
          </cell>
          <cell r="Q1883" t="str">
            <v>PFRTTVA00</v>
          </cell>
          <cell r="R1883" t="str">
            <v/>
          </cell>
          <cell r="S1883" t="str">
            <v/>
          </cell>
          <cell r="T1883" t="str">
            <v/>
          </cell>
          <cell r="U1883" t="str">
            <v>7920</v>
          </cell>
          <cell r="V1883" t="str">
            <v>ZGFT</v>
          </cell>
          <cell r="W1883">
            <v>45748</v>
          </cell>
          <cell r="X1883">
            <v>0.11</v>
          </cell>
          <cell r="Y1883">
            <v>18.138410100000002</v>
          </cell>
        </row>
        <row r="1884">
          <cell r="A1884" t="str">
            <v>PA-1300-22AN</v>
          </cell>
          <cell r="B1884" t="str">
            <v>SWITCHING POWER SUPPLY;30W/18V</v>
          </cell>
          <cell r="C1884" t="str">
            <v>42P0</v>
          </cell>
          <cell r="D1884" t="str">
            <v>577</v>
          </cell>
          <cell r="E1884" t="str">
            <v/>
          </cell>
          <cell r="F1884" t="str">
            <v>ZPFT</v>
          </cell>
          <cell r="G1884" t="str">
            <v>500002700027009000</v>
          </cell>
          <cell r="H1884">
            <v>0</v>
          </cell>
          <cell r="I1884">
            <v>1000</v>
          </cell>
          <cell r="J1884">
            <v>35240</v>
          </cell>
          <cell r="K1884">
            <v>4583.74</v>
          </cell>
          <cell r="L1884">
            <v>4146.4799999999996</v>
          </cell>
          <cell r="M1884">
            <v>0</v>
          </cell>
          <cell r="N1884">
            <v>0</v>
          </cell>
          <cell r="O1884">
            <v>0</v>
          </cell>
          <cell r="P1884" t="str">
            <v/>
          </cell>
          <cell r="Q1884" t="str">
            <v>PFRTAMZ00</v>
          </cell>
          <cell r="R1884" t="str">
            <v/>
          </cell>
          <cell r="S1884" t="str">
            <v/>
          </cell>
          <cell r="T1884" t="str">
            <v/>
          </cell>
          <cell r="U1884" t="str">
            <v>7920</v>
          </cell>
          <cell r="V1884" t="str">
            <v>ZGFT</v>
          </cell>
          <cell r="W1884">
            <v>45748</v>
          </cell>
          <cell r="X1884">
            <v>0.11</v>
          </cell>
          <cell r="Y1884">
            <v>4.6025928</v>
          </cell>
        </row>
        <row r="1885">
          <cell r="A1885" t="str">
            <v>PA-1300-22VN</v>
          </cell>
          <cell r="B1885" t="str">
            <v>SWITCHING POWER SUPPLY;30W/18V</v>
          </cell>
          <cell r="C1885" t="str">
            <v>42P0</v>
          </cell>
          <cell r="D1885" t="str">
            <v>577</v>
          </cell>
          <cell r="E1885" t="str">
            <v/>
          </cell>
          <cell r="F1885" t="str">
            <v>ZPFT</v>
          </cell>
          <cell r="G1885" t="str">
            <v>500002700027009000</v>
          </cell>
          <cell r="H1885">
            <v>0</v>
          </cell>
          <cell r="I1885">
            <v>1000</v>
          </cell>
          <cell r="J1885">
            <v>4125.05</v>
          </cell>
          <cell r="K1885">
            <v>4127.09</v>
          </cell>
          <cell r="L1885">
            <v>4153.67</v>
          </cell>
          <cell r="M1885">
            <v>0</v>
          </cell>
          <cell r="N1885">
            <v>3563.85</v>
          </cell>
          <cell r="O1885">
            <v>858</v>
          </cell>
          <cell r="P1885" t="str">
            <v/>
          </cell>
          <cell r="Q1885" t="str">
            <v>PFRTAMZ00</v>
          </cell>
          <cell r="R1885" t="str">
            <v/>
          </cell>
          <cell r="S1885" t="str">
            <v/>
          </cell>
          <cell r="T1885" t="str">
            <v/>
          </cell>
          <cell r="U1885" t="str">
            <v>7920</v>
          </cell>
          <cell r="V1885" t="str">
            <v>ZGFT</v>
          </cell>
          <cell r="W1885">
            <v>45748</v>
          </cell>
          <cell r="X1885">
            <v>0.11</v>
          </cell>
          <cell r="Y1885">
            <v>4.6105737000000007</v>
          </cell>
        </row>
        <row r="1886">
          <cell r="A1886" t="str">
            <v>PA-1300-24AA</v>
          </cell>
          <cell r="B1886" t="str">
            <v>SWITCHING POWER SUPPLY;30W/18V</v>
          </cell>
          <cell r="C1886" t="str">
            <v>42P0</v>
          </cell>
          <cell r="D1886" t="str">
            <v>577</v>
          </cell>
          <cell r="E1886" t="str">
            <v/>
          </cell>
          <cell r="F1886" t="str">
            <v>ZPFT</v>
          </cell>
          <cell r="G1886" t="str">
            <v>500002700027009000</v>
          </cell>
          <cell r="H1886">
            <v>0</v>
          </cell>
          <cell r="I1886">
            <v>1000</v>
          </cell>
          <cell r="J1886">
            <v>0</v>
          </cell>
          <cell r="K1886">
            <v>6359.59</v>
          </cell>
          <cell r="L1886">
            <v>5517.18</v>
          </cell>
          <cell r="M1886">
            <v>0</v>
          </cell>
          <cell r="N1886">
            <v>0</v>
          </cell>
          <cell r="O1886">
            <v>0</v>
          </cell>
          <cell r="P1886" t="str">
            <v/>
          </cell>
          <cell r="Q1886" t="str">
            <v>PFRTAMZ00</v>
          </cell>
          <cell r="R1886" t="str">
            <v/>
          </cell>
          <cell r="S1886" t="str">
            <v/>
          </cell>
          <cell r="T1886" t="str">
            <v/>
          </cell>
          <cell r="U1886" t="str">
            <v>7920</v>
          </cell>
          <cell r="V1886" t="str">
            <v>ZGFT</v>
          </cell>
          <cell r="W1886">
            <v>45748</v>
          </cell>
          <cell r="X1886">
            <v>0.11</v>
          </cell>
          <cell r="Y1886">
            <v>6.1240698000000009</v>
          </cell>
        </row>
        <row r="1887">
          <cell r="A1887" t="str">
            <v>PA-1300-24AB</v>
          </cell>
          <cell r="B1887" t="str">
            <v>SWITCHING POWER SUPPLY;30W/18V</v>
          </cell>
          <cell r="C1887" t="str">
            <v>42P0</v>
          </cell>
          <cell r="D1887" t="str">
            <v>577</v>
          </cell>
          <cell r="E1887" t="str">
            <v/>
          </cell>
          <cell r="F1887" t="str">
            <v>ZPFT</v>
          </cell>
          <cell r="G1887" t="str">
            <v>500002700027009000</v>
          </cell>
          <cell r="H1887">
            <v>0</v>
          </cell>
          <cell r="I1887">
            <v>1000</v>
          </cell>
          <cell r="J1887">
            <v>0</v>
          </cell>
          <cell r="K1887">
            <v>6265.89</v>
          </cell>
          <cell r="L1887">
            <v>5423.48</v>
          </cell>
          <cell r="M1887">
            <v>0</v>
          </cell>
          <cell r="N1887">
            <v>0</v>
          </cell>
          <cell r="O1887">
            <v>0</v>
          </cell>
          <cell r="P1887" t="str">
            <v/>
          </cell>
          <cell r="Q1887" t="str">
            <v>PFRTAMZ00</v>
          </cell>
          <cell r="R1887" t="str">
            <v/>
          </cell>
          <cell r="S1887" t="str">
            <v/>
          </cell>
          <cell r="T1887" t="str">
            <v/>
          </cell>
          <cell r="U1887" t="str">
            <v>7920</v>
          </cell>
          <cell r="V1887" t="str">
            <v>ZGFT</v>
          </cell>
          <cell r="W1887">
            <v>45748</v>
          </cell>
          <cell r="X1887">
            <v>0.11</v>
          </cell>
          <cell r="Y1887">
            <v>6.0200627999999998</v>
          </cell>
        </row>
        <row r="1888">
          <cell r="A1888" t="str">
            <v>PA-1300-24AD</v>
          </cell>
          <cell r="B1888" t="str">
            <v>SWITCHING POWER SUPPLY;30W/18V</v>
          </cell>
          <cell r="C1888" t="str">
            <v>42P0</v>
          </cell>
          <cell r="D1888" t="str">
            <v>577</v>
          </cell>
          <cell r="E1888" t="str">
            <v/>
          </cell>
          <cell r="F1888" t="str">
            <v>ZPFT</v>
          </cell>
          <cell r="G1888" t="str">
            <v>500002700027009000</v>
          </cell>
          <cell r="H1888">
            <v>0</v>
          </cell>
          <cell r="I1888">
            <v>1000</v>
          </cell>
          <cell r="J1888">
            <v>0</v>
          </cell>
          <cell r="K1888">
            <v>6137.96</v>
          </cell>
          <cell r="L1888">
            <v>5295.55</v>
          </cell>
          <cell r="M1888">
            <v>0</v>
          </cell>
          <cell r="N1888">
            <v>0</v>
          </cell>
          <cell r="O1888">
            <v>0</v>
          </cell>
          <cell r="P1888" t="str">
            <v/>
          </cell>
          <cell r="Q1888" t="str">
            <v>PFRTAMZ00</v>
          </cell>
          <cell r="R1888" t="str">
            <v/>
          </cell>
          <cell r="S1888" t="str">
            <v/>
          </cell>
          <cell r="T1888" t="str">
            <v/>
          </cell>
          <cell r="U1888" t="str">
            <v>7920</v>
          </cell>
          <cell r="V1888" t="str">
            <v>ZGFT</v>
          </cell>
          <cell r="W1888">
            <v>45748</v>
          </cell>
          <cell r="X1888">
            <v>0.11</v>
          </cell>
          <cell r="Y1888">
            <v>5.878060500000001</v>
          </cell>
        </row>
        <row r="1889">
          <cell r="A1889" t="str">
            <v>PA-1300-24AE</v>
          </cell>
          <cell r="B1889" t="str">
            <v>SWITCHING POWER SUPPLY;30W/18V</v>
          </cell>
          <cell r="C1889" t="str">
            <v>42P0</v>
          </cell>
          <cell r="D1889" t="str">
            <v>577</v>
          </cell>
          <cell r="E1889" t="str">
            <v/>
          </cell>
          <cell r="F1889" t="str">
            <v>ZPFT</v>
          </cell>
          <cell r="G1889" t="str">
            <v>500002700027009000</v>
          </cell>
          <cell r="H1889">
            <v>0</v>
          </cell>
          <cell r="I1889">
            <v>1000</v>
          </cell>
          <cell r="J1889">
            <v>0</v>
          </cell>
          <cell r="K1889">
            <v>6383.89</v>
          </cell>
          <cell r="L1889">
            <v>5541.48</v>
          </cell>
          <cell r="M1889">
            <v>0</v>
          </cell>
          <cell r="N1889">
            <v>0</v>
          </cell>
          <cell r="O1889">
            <v>0</v>
          </cell>
          <cell r="P1889" t="str">
            <v/>
          </cell>
          <cell r="Q1889" t="str">
            <v>PFRTAMZ00</v>
          </cell>
          <cell r="R1889" t="str">
            <v/>
          </cell>
          <cell r="S1889" t="str">
            <v/>
          </cell>
          <cell r="T1889" t="str">
            <v/>
          </cell>
          <cell r="U1889" t="str">
            <v>7920</v>
          </cell>
          <cell r="V1889" t="str">
            <v>ZGFT</v>
          </cell>
          <cell r="W1889">
            <v>45748</v>
          </cell>
          <cell r="X1889">
            <v>0.11</v>
          </cell>
          <cell r="Y1889">
            <v>6.1510428000000008</v>
          </cell>
        </row>
        <row r="1890">
          <cell r="A1890" t="str">
            <v>PA-1300-24AN</v>
          </cell>
          <cell r="B1890" t="str">
            <v>SWITCHING POWER SUPPLY;30W/18V</v>
          </cell>
          <cell r="C1890" t="str">
            <v>42P0</v>
          </cell>
          <cell r="D1890" t="str">
            <v>577</v>
          </cell>
          <cell r="E1890" t="str">
            <v/>
          </cell>
          <cell r="F1890" t="str">
            <v>ZPFT</v>
          </cell>
          <cell r="G1890" t="str">
            <v>500002700027009000</v>
          </cell>
          <cell r="H1890">
            <v>0</v>
          </cell>
          <cell r="I1890">
            <v>1000</v>
          </cell>
          <cell r="J1890">
            <v>0</v>
          </cell>
          <cell r="K1890">
            <v>6109.39</v>
          </cell>
          <cell r="L1890">
            <v>5301.42</v>
          </cell>
          <cell r="M1890">
            <v>0</v>
          </cell>
          <cell r="N1890">
            <v>0</v>
          </cell>
          <cell r="O1890">
            <v>0</v>
          </cell>
          <cell r="P1890" t="str">
            <v/>
          </cell>
          <cell r="Q1890" t="str">
            <v>PFRTAMZ00</v>
          </cell>
          <cell r="R1890" t="str">
            <v/>
          </cell>
          <cell r="S1890" t="str">
            <v/>
          </cell>
          <cell r="T1890" t="str">
            <v/>
          </cell>
          <cell r="U1890" t="str">
            <v>7920</v>
          </cell>
          <cell r="V1890" t="str">
            <v>ZGFT</v>
          </cell>
          <cell r="W1890">
            <v>45748</v>
          </cell>
          <cell r="X1890">
            <v>0.11</v>
          </cell>
          <cell r="Y1890">
            <v>5.8845762000000006</v>
          </cell>
        </row>
        <row r="1891">
          <cell r="A1891" t="str">
            <v>PA-1300-24AU</v>
          </cell>
          <cell r="B1891" t="str">
            <v>SWITCHING POWER SUPPLY;30W/18V</v>
          </cell>
          <cell r="C1891" t="str">
            <v>42P0</v>
          </cell>
          <cell r="D1891" t="str">
            <v>577</v>
          </cell>
          <cell r="E1891" t="str">
            <v/>
          </cell>
          <cell r="F1891" t="str">
            <v>ZPFT</v>
          </cell>
          <cell r="G1891" t="str">
            <v>500002700027009000</v>
          </cell>
          <cell r="H1891">
            <v>0</v>
          </cell>
          <cell r="I1891">
            <v>1000</v>
          </cell>
          <cell r="J1891">
            <v>0</v>
          </cell>
          <cell r="K1891">
            <v>6648.43</v>
          </cell>
          <cell r="L1891">
            <v>5806.02</v>
          </cell>
          <cell r="M1891">
            <v>0</v>
          </cell>
          <cell r="N1891">
            <v>0</v>
          </cell>
          <cell r="O1891">
            <v>0</v>
          </cell>
          <cell r="P1891" t="str">
            <v/>
          </cell>
          <cell r="Q1891" t="str">
            <v>PFRTAMZ00</v>
          </cell>
          <cell r="R1891" t="str">
            <v/>
          </cell>
          <cell r="S1891" t="str">
            <v/>
          </cell>
          <cell r="T1891" t="str">
            <v/>
          </cell>
          <cell r="U1891" t="str">
            <v>7920</v>
          </cell>
          <cell r="V1891" t="str">
            <v>ZGFT</v>
          </cell>
          <cell r="W1891">
            <v>45748</v>
          </cell>
          <cell r="X1891">
            <v>0.11</v>
          </cell>
          <cell r="Y1891">
            <v>6.4446822000000008</v>
          </cell>
        </row>
        <row r="1892">
          <cell r="A1892" t="str">
            <v>PA-1300-24GA</v>
          </cell>
          <cell r="B1892" t="str">
            <v>SWITCHING POWER SUPPLY;30W/18V</v>
          </cell>
          <cell r="C1892" t="str">
            <v>42P0</v>
          </cell>
          <cell r="D1892" t="str">
            <v>577</v>
          </cell>
          <cell r="E1892" t="str">
            <v/>
          </cell>
          <cell r="F1892" t="str">
            <v>ZPFT</v>
          </cell>
          <cell r="G1892" t="str">
            <v>500002700027009000</v>
          </cell>
          <cell r="H1892">
            <v>0</v>
          </cell>
          <cell r="I1892">
            <v>1000</v>
          </cell>
          <cell r="J1892">
            <v>0</v>
          </cell>
          <cell r="K1892">
            <v>6368.29</v>
          </cell>
          <cell r="L1892">
            <v>5525.88</v>
          </cell>
          <cell r="M1892">
            <v>0</v>
          </cell>
          <cell r="N1892">
            <v>0</v>
          </cell>
          <cell r="O1892">
            <v>0</v>
          </cell>
          <cell r="P1892" t="str">
            <v/>
          </cell>
          <cell r="Q1892" t="str">
            <v>PFRTAMZ00</v>
          </cell>
          <cell r="R1892" t="str">
            <v/>
          </cell>
          <cell r="S1892" t="str">
            <v/>
          </cell>
          <cell r="T1892" t="str">
            <v/>
          </cell>
          <cell r="U1892" t="str">
            <v>7920</v>
          </cell>
          <cell r="V1892" t="str">
            <v>ZGFT</v>
          </cell>
          <cell r="W1892">
            <v>45748</v>
          </cell>
          <cell r="X1892">
            <v>0.11</v>
          </cell>
          <cell r="Y1892">
            <v>6.1337268000000007</v>
          </cell>
        </row>
        <row r="1893">
          <cell r="A1893" t="str">
            <v>PA-1300-24GB</v>
          </cell>
          <cell r="B1893" t="str">
            <v>SWITCHING POWER SUPPLY;30W/18V</v>
          </cell>
          <cell r="C1893" t="str">
            <v>42P0</v>
          </cell>
          <cell r="D1893" t="str">
            <v>577</v>
          </cell>
          <cell r="E1893" t="str">
            <v/>
          </cell>
          <cell r="F1893" t="str">
            <v>ZPFT</v>
          </cell>
          <cell r="G1893" t="str">
            <v>500002700027009000</v>
          </cell>
          <cell r="H1893">
            <v>0</v>
          </cell>
          <cell r="I1893">
            <v>1000</v>
          </cell>
          <cell r="J1893">
            <v>0</v>
          </cell>
          <cell r="K1893">
            <v>6274.19</v>
          </cell>
          <cell r="L1893">
            <v>5432.39</v>
          </cell>
          <cell r="M1893">
            <v>0</v>
          </cell>
          <cell r="N1893">
            <v>0</v>
          </cell>
          <cell r="O1893">
            <v>0</v>
          </cell>
          <cell r="P1893" t="str">
            <v/>
          </cell>
          <cell r="Q1893" t="str">
            <v>PFRTAMZ00</v>
          </cell>
          <cell r="R1893" t="str">
            <v/>
          </cell>
          <cell r="S1893" t="str">
            <v/>
          </cell>
          <cell r="T1893" t="str">
            <v/>
          </cell>
          <cell r="U1893" t="str">
            <v>7920</v>
          </cell>
          <cell r="V1893" t="str">
            <v>ZGFT</v>
          </cell>
          <cell r="W1893">
            <v>45748</v>
          </cell>
          <cell r="X1893">
            <v>0.11</v>
          </cell>
          <cell r="Y1893">
            <v>6.0299529000000014</v>
          </cell>
        </row>
        <row r="1894">
          <cell r="A1894" t="str">
            <v>PA-1300-24GD</v>
          </cell>
          <cell r="B1894" t="str">
            <v>SWITCHING POWER SUPPLY;30W/18V</v>
          </cell>
          <cell r="C1894" t="str">
            <v>42P0</v>
          </cell>
          <cell r="D1894" t="str">
            <v>577</v>
          </cell>
          <cell r="E1894" t="str">
            <v/>
          </cell>
          <cell r="F1894" t="str">
            <v>ZPFT</v>
          </cell>
          <cell r="G1894" t="str">
            <v>500002700027009000</v>
          </cell>
          <cell r="H1894">
            <v>0</v>
          </cell>
          <cell r="I1894">
            <v>1000</v>
          </cell>
          <cell r="J1894">
            <v>0</v>
          </cell>
          <cell r="K1894">
            <v>6145.89</v>
          </cell>
          <cell r="L1894">
            <v>5304.09</v>
          </cell>
          <cell r="M1894">
            <v>0</v>
          </cell>
          <cell r="N1894">
            <v>0</v>
          </cell>
          <cell r="O1894">
            <v>0</v>
          </cell>
          <cell r="P1894" t="str">
            <v/>
          </cell>
          <cell r="Q1894" t="str">
            <v>PFRTAMZ00</v>
          </cell>
          <cell r="R1894" t="str">
            <v/>
          </cell>
          <cell r="S1894" t="str">
            <v/>
          </cell>
          <cell r="T1894" t="str">
            <v/>
          </cell>
          <cell r="U1894" t="str">
            <v>7920</v>
          </cell>
          <cell r="V1894" t="str">
            <v>ZGFT</v>
          </cell>
          <cell r="W1894">
            <v>45748</v>
          </cell>
          <cell r="X1894">
            <v>0.11</v>
          </cell>
          <cell r="Y1894">
            <v>5.887539900000001</v>
          </cell>
        </row>
        <row r="1895">
          <cell r="A1895" t="str">
            <v>PA-1300-24GE</v>
          </cell>
          <cell r="B1895" t="str">
            <v>SWITCHING POWER SUPPLY;30W/18V</v>
          </cell>
          <cell r="C1895" t="str">
            <v>42P0</v>
          </cell>
          <cell r="D1895" t="str">
            <v>577</v>
          </cell>
          <cell r="E1895" t="str">
            <v/>
          </cell>
          <cell r="F1895" t="str">
            <v>ZPFT</v>
          </cell>
          <cell r="G1895" t="str">
            <v>500002700027009000</v>
          </cell>
          <cell r="H1895">
            <v>0</v>
          </cell>
          <cell r="I1895">
            <v>1000</v>
          </cell>
          <cell r="J1895">
            <v>0</v>
          </cell>
          <cell r="K1895">
            <v>6392.29</v>
          </cell>
          <cell r="L1895">
            <v>5548.78</v>
          </cell>
          <cell r="M1895">
            <v>0</v>
          </cell>
          <cell r="N1895">
            <v>0</v>
          </cell>
          <cell r="O1895">
            <v>0</v>
          </cell>
          <cell r="P1895" t="str">
            <v/>
          </cell>
          <cell r="Q1895" t="str">
            <v>PFRTAMZ00</v>
          </cell>
          <cell r="R1895" t="str">
            <v/>
          </cell>
          <cell r="S1895" t="str">
            <v/>
          </cell>
          <cell r="T1895" t="str">
            <v/>
          </cell>
          <cell r="U1895" t="str">
            <v>7920</v>
          </cell>
          <cell r="V1895" t="str">
            <v>ZGFT</v>
          </cell>
          <cell r="W1895">
            <v>45748</v>
          </cell>
          <cell r="X1895">
            <v>0.11</v>
          </cell>
          <cell r="Y1895">
            <v>6.1591458000000001</v>
          </cell>
        </row>
        <row r="1896">
          <cell r="A1896" t="str">
            <v>PA-1300-24GN</v>
          </cell>
          <cell r="B1896" t="str">
            <v>SWITCHING POWER SUPPLY;30W/18V</v>
          </cell>
          <cell r="C1896" t="str">
            <v>42P0</v>
          </cell>
          <cell r="D1896" t="str">
            <v>577</v>
          </cell>
          <cell r="E1896" t="str">
            <v/>
          </cell>
          <cell r="F1896" t="str">
            <v>ZPFT</v>
          </cell>
          <cell r="G1896" t="str">
            <v>500002700027009000</v>
          </cell>
          <cell r="H1896">
            <v>0</v>
          </cell>
          <cell r="I1896">
            <v>1000</v>
          </cell>
          <cell r="J1896">
            <v>0</v>
          </cell>
          <cell r="K1896">
            <v>6117.49</v>
          </cell>
          <cell r="L1896">
            <v>5309.52</v>
          </cell>
          <cell r="M1896">
            <v>0</v>
          </cell>
          <cell r="N1896">
            <v>0</v>
          </cell>
          <cell r="O1896">
            <v>0</v>
          </cell>
          <cell r="P1896" t="str">
            <v/>
          </cell>
          <cell r="Q1896" t="str">
            <v>PFRTAMZ00</v>
          </cell>
          <cell r="R1896" t="str">
            <v/>
          </cell>
          <cell r="S1896" t="str">
            <v/>
          </cell>
          <cell r="T1896" t="str">
            <v/>
          </cell>
          <cell r="U1896" t="str">
            <v>7920</v>
          </cell>
          <cell r="V1896" t="str">
            <v>ZGFT</v>
          </cell>
          <cell r="W1896">
            <v>45748</v>
          </cell>
          <cell r="X1896">
            <v>0.11</v>
          </cell>
          <cell r="Y1896">
            <v>5.8935672000000006</v>
          </cell>
        </row>
        <row r="1897">
          <cell r="A1897" t="str">
            <v>PA-1300-24GU</v>
          </cell>
          <cell r="B1897" t="str">
            <v>SWITCHING POWER SUPPLY;30W/18V</v>
          </cell>
          <cell r="C1897" t="str">
            <v>42P0</v>
          </cell>
          <cell r="D1897" t="str">
            <v>577</v>
          </cell>
          <cell r="E1897" t="str">
            <v/>
          </cell>
          <cell r="F1897" t="str">
            <v>ZPFT</v>
          </cell>
          <cell r="G1897" t="str">
            <v>500002700027009000</v>
          </cell>
          <cell r="H1897">
            <v>0</v>
          </cell>
          <cell r="I1897">
            <v>1000</v>
          </cell>
          <cell r="J1897">
            <v>0</v>
          </cell>
          <cell r="K1897">
            <v>6656.93</v>
          </cell>
          <cell r="L1897">
            <v>5815.13</v>
          </cell>
          <cell r="M1897">
            <v>0</v>
          </cell>
          <cell r="N1897">
            <v>0</v>
          </cell>
          <cell r="O1897">
            <v>0</v>
          </cell>
          <cell r="P1897" t="str">
            <v/>
          </cell>
          <cell r="Q1897" t="str">
            <v>PFRTAMZ00</v>
          </cell>
          <cell r="R1897" t="str">
            <v/>
          </cell>
          <cell r="S1897" t="str">
            <v/>
          </cell>
          <cell r="T1897" t="str">
            <v/>
          </cell>
          <cell r="U1897" t="str">
            <v>7920</v>
          </cell>
          <cell r="V1897" t="str">
            <v>ZGFT</v>
          </cell>
          <cell r="W1897">
            <v>45748</v>
          </cell>
          <cell r="X1897">
            <v>0.11</v>
          </cell>
          <cell r="Y1897">
            <v>6.4547943000000005</v>
          </cell>
        </row>
        <row r="1898">
          <cell r="A1898" t="str">
            <v>PA-1300-86LV-TG</v>
          </cell>
          <cell r="B1898" t="str">
            <v>SWITCHING POWER SUPPLY;30W/56V</v>
          </cell>
          <cell r="C1898" t="str">
            <v>42P0</v>
          </cell>
          <cell r="D1898" t="str">
            <v>549</v>
          </cell>
          <cell r="E1898" t="str">
            <v/>
          </cell>
          <cell r="F1898" t="str">
            <v>ZPFT</v>
          </cell>
          <cell r="G1898" t="str">
            <v>500002400024009999</v>
          </cell>
          <cell r="H1898">
            <v>0</v>
          </cell>
          <cell r="I1898">
            <v>1000</v>
          </cell>
          <cell r="J1898">
            <v>10117.49</v>
          </cell>
          <cell r="K1898">
            <v>11594.38</v>
          </cell>
          <cell r="L1898">
            <v>11657.2</v>
          </cell>
          <cell r="M1898">
            <v>0</v>
          </cell>
          <cell r="N1898">
            <v>3345.62</v>
          </cell>
          <cell r="O1898">
            <v>287</v>
          </cell>
          <cell r="P1898" t="str">
            <v/>
          </cell>
          <cell r="Q1898" t="str">
            <v>PFRTAUT00</v>
          </cell>
          <cell r="R1898" t="str">
            <v/>
          </cell>
          <cell r="S1898" t="str">
            <v/>
          </cell>
          <cell r="T1898" t="str">
            <v/>
          </cell>
          <cell r="U1898" t="str">
            <v>7920</v>
          </cell>
          <cell r="V1898" t="str">
            <v>ZGFT</v>
          </cell>
          <cell r="W1898">
            <v>45748</v>
          </cell>
          <cell r="X1898">
            <v>0.11</v>
          </cell>
          <cell r="Y1898">
            <v>12.939492000000003</v>
          </cell>
        </row>
        <row r="1899">
          <cell r="A1899" t="str">
            <v>PA-1301-54C1</v>
          </cell>
          <cell r="B1899" t="str">
            <v>SWITCHING POWER SUPPLY;300W/54V</v>
          </cell>
          <cell r="C1899" t="str">
            <v>42P0</v>
          </cell>
          <cell r="D1899" t="str">
            <v>566</v>
          </cell>
          <cell r="E1899" t="str">
            <v/>
          </cell>
          <cell r="F1899" t="str">
            <v>ZPFT</v>
          </cell>
          <cell r="G1899" t="str">
            <v>500001000010009999</v>
          </cell>
          <cell r="H1899">
            <v>0</v>
          </cell>
          <cell r="I1899">
            <v>1000</v>
          </cell>
          <cell r="J1899">
            <v>22441.93</v>
          </cell>
          <cell r="K1899">
            <v>23578.23</v>
          </cell>
          <cell r="L1899">
            <v>23739.040000000001</v>
          </cell>
          <cell r="M1899">
            <v>0</v>
          </cell>
          <cell r="N1899">
            <v>2824.95</v>
          </cell>
          <cell r="O1899">
            <v>119</v>
          </cell>
          <cell r="P1899" t="str">
            <v/>
          </cell>
          <cell r="Q1899" t="str">
            <v>PFRTTVA00</v>
          </cell>
          <cell r="R1899" t="str">
            <v/>
          </cell>
          <cell r="S1899" t="str">
            <v/>
          </cell>
          <cell r="T1899" t="str">
            <v/>
          </cell>
          <cell r="U1899" t="str">
            <v>7920</v>
          </cell>
          <cell r="V1899" t="str">
            <v>ZGFT</v>
          </cell>
          <cell r="W1899">
            <v>45748</v>
          </cell>
          <cell r="X1899">
            <v>0.11</v>
          </cell>
          <cell r="Y1899">
            <v>26.350334400000001</v>
          </cell>
        </row>
        <row r="1900">
          <cell r="A1900" t="str">
            <v>PA-1301-54J1</v>
          </cell>
          <cell r="B1900" t="str">
            <v>SWITCHING POWER SUPPLY;300W/54V</v>
          </cell>
          <cell r="C1900" t="str">
            <v>42P0</v>
          </cell>
          <cell r="D1900" t="str">
            <v>549</v>
          </cell>
          <cell r="E1900" t="str">
            <v/>
          </cell>
          <cell r="F1900" t="str">
            <v>ZPFT</v>
          </cell>
          <cell r="G1900" t="str">
            <v>500002400024009999</v>
          </cell>
          <cell r="H1900">
            <v>0</v>
          </cell>
          <cell r="I1900">
            <v>1000</v>
          </cell>
          <cell r="J1900">
            <v>24114.78</v>
          </cell>
          <cell r="K1900">
            <v>27849.7</v>
          </cell>
          <cell r="L1900">
            <v>23270.39</v>
          </cell>
          <cell r="M1900">
            <v>0</v>
          </cell>
          <cell r="N1900">
            <v>0</v>
          </cell>
          <cell r="O1900">
            <v>0</v>
          </cell>
          <cell r="P1900" t="str">
            <v/>
          </cell>
          <cell r="Q1900" t="str">
            <v>PFRTAUT00</v>
          </cell>
          <cell r="R1900" t="str">
            <v/>
          </cell>
          <cell r="S1900" t="str">
            <v/>
          </cell>
          <cell r="T1900" t="str">
            <v/>
          </cell>
          <cell r="U1900" t="str">
            <v>7920</v>
          </cell>
          <cell r="V1900" t="str">
            <v>ZGFT</v>
          </cell>
          <cell r="W1900">
            <v>45748</v>
          </cell>
          <cell r="X1900">
            <v>0.11</v>
          </cell>
          <cell r="Y1900">
            <v>25.830132900000002</v>
          </cell>
        </row>
        <row r="1901">
          <cell r="A1901" t="str">
            <v>PA-1301-66C1</v>
          </cell>
          <cell r="B1901" t="str">
            <v>SWITCHING POWER SUPPLY;300W/54V</v>
          </cell>
          <cell r="C1901" t="str">
            <v>42P0</v>
          </cell>
          <cell r="D1901" t="str">
            <v>566</v>
          </cell>
          <cell r="E1901" t="str">
            <v/>
          </cell>
          <cell r="F1901" t="str">
            <v>ZPFT</v>
          </cell>
          <cell r="G1901" t="str">
            <v>500001000010009999</v>
          </cell>
          <cell r="H1901">
            <v>0</v>
          </cell>
          <cell r="I1901">
            <v>1000</v>
          </cell>
          <cell r="J1901">
            <v>0</v>
          </cell>
          <cell r="K1901">
            <v>23105.79</v>
          </cell>
          <cell r="L1901">
            <v>21104.71</v>
          </cell>
          <cell r="M1901">
            <v>0</v>
          </cell>
          <cell r="N1901">
            <v>0</v>
          </cell>
          <cell r="O1901">
            <v>0</v>
          </cell>
          <cell r="P1901" t="str">
            <v/>
          </cell>
          <cell r="Q1901" t="str">
            <v>PFRTTVA00</v>
          </cell>
          <cell r="R1901" t="str">
            <v/>
          </cell>
          <cell r="S1901" t="str">
            <v/>
          </cell>
          <cell r="T1901" t="str">
            <v/>
          </cell>
          <cell r="U1901" t="str">
            <v>7920</v>
          </cell>
          <cell r="V1901" t="str">
            <v>ZGFT</v>
          </cell>
          <cell r="W1901">
            <v>45748</v>
          </cell>
          <cell r="X1901">
            <v>0.11</v>
          </cell>
          <cell r="Y1901">
            <v>23.426228100000003</v>
          </cell>
        </row>
        <row r="1902">
          <cell r="A1902" t="str">
            <v>PA-1301-66C2-LF</v>
          </cell>
          <cell r="B1902" t="str">
            <v>SWITCHING POWER SUPPLY;300W/54V</v>
          </cell>
          <cell r="C1902" t="str">
            <v>42P0</v>
          </cell>
          <cell r="D1902" t="str">
            <v>566</v>
          </cell>
          <cell r="E1902" t="str">
            <v/>
          </cell>
          <cell r="F1902" t="str">
            <v>ZPFT</v>
          </cell>
          <cell r="G1902" t="str">
            <v>500001000010009999</v>
          </cell>
          <cell r="H1902">
            <v>0</v>
          </cell>
          <cell r="I1902">
            <v>1000</v>
          </cell>
          <cell r="J1902">
            <v>0</v>
          </cell>
          <cell r="K1902">
            <v>25666.48</v>
          </cell>
          <cell r="L1902">
            <v>21659.99</v>
          </cell>
          <cell r="M1902">
            <v>0</v>
          </cell>
          <cell r="N1902">
            <v>0</v>
          </cell>
          <cell r="O1902">
            <v>0</v>
          </cell>
          <cell r="P1902" t="str">
            <v/>
          </cell>
          <cell r="Q1902" t="str">
            <v>PFRTTVA00</v>
          </cell>
          <cell r="R1902" t="str">
            <v/>
          </cell>
          <cell r="S1902" t="str">
            <v/>
          </cell>
          <cell r="T1902" t="str">
            <v/>
          </cell>
          <cell r="U1902" t="str">
            <v>7920</v>
          </cell>
          <cell r="V1902" t="str">
            <v>ZGFT</v>
          </cell>
          <cell r="W1902">
            <v>45748</v>
          </cell>
          <cell r="X1902">
            <v>0.11</v>
          </cell>
          <cell r="Y1902">
            <v>24.042588900000002</v>
          </cell>
        </row>
        <row r="1903">
          <cell r="A1903" t="str">
            <v>PA-1331-24CA</v>
          </cell>
          <cell r="B1903" t="str">
            <v>SWITCHING POWER SUPPLY;330W/24V</v>
          </cell>
          <cell r="C1903" t="str">
            <v>42P0</v>
          </cell>
          <cell r="D1903" t="str">
            <v>549</v>
          </cell>
          <cell r="E1903" t="str">
            <v/>
          </cell>
          <cell r="F1903" t="str">
            <v>ZPFT</v>
          </cell>
          <cell r="G1903" t="str">
            <v>500002400024009999</v>
          </cell>
          <cell r="H1903">
            <v>0</v>
          </cell>
          <cell r="I1903">
            <v>1000</v>
          </cell>
          <cell r="J1903">
            <v>25670</v>
          </cell>
          <cell r="K1903">
            <v>25252.17</v>
          </cell>
          <cell r="L1903">
            <v>25361.63</v>
          </cell>
          <cell r="M1903">
            <v>0</v>
          </cell>
          <cell r="N1903">
            <v>25.36</v>
          </cell>
          <cell r="O1903">
            <v>1</v>
          </cell>
          <cell r="P1903" t="str">
            <v/>
          </cell>
          <cell r="Q1903" t="str">
            <v>PFRTAUT00</v>
          </cell>
          <cell r="R1903" t="str">
            <v/>
          </cell>
          <cell r="S1903" t="str">
            <v/>
          </cell>
          <cell r="T1903" t="str">
            <v/>
          </cell>
          <cell r="U1903" t="str">
            <v>7920</v>
          </cell>
          <cell r="V1903" t="str">
            <v>ZGFT</v>
          </cell>
          <cell r="W1903">
            <v>45748</v>
          </cell>
          <cell r="X1903">
            <v>0.11</v>
          </cell>
          <cell r="Y1903">
            <v>28.151409300000005</v>
          </cell>
        </row>
        <row r="1904">
          <cell r="A1904" t="str">
            <v>PA-1361-10V</v>
          </cell>
          <cell r="B1904" t="str">
            <v>SWITCHING POWER SUPPLY;360W19.5V</v>
          </cell>
          <cell r="C1904" t="str">
            <v>42P0</v>
          </cell>
          <cell r="D1904" t="str">
            <v>552</v>
          </cell>
          <cell r="E1904" t="str">
            <v/>
          </cell>
          <cell r="F1904" t="str">
            <v>ZPFT</v>
          </cell>
          <cell r="G1904" t="str">
            <v>500000310003109999</v>
          </cell>
          <cell r="H1904">
            <v>0</v>
          </cell>
          <cell r="I1904">
            <v>1000</v>
          </cell>
          <cell r="J1904">
            <v>0</v>
          </cell>
          <cell r="K1904">
            <v>53435.59</v>
          </cell>
          <cell r="L1904">
            <v>48876.71</v>
          </cell>
          <cell r="M1904">
            <v>0</v>
          </cell>
          <cell r="N1904">
            <v>0</v>
          </cell>
          <cell r="O1904">
            <v>0</v>
          </cell>
          <cell r="P1904" t="str">
            <v/>
          </cell>
          <cell r="Q1904" t="str">
            <v>PFRTNBK00</v>
          </cell>
          <cell r="R1904" t="str">
            <v/>
          </cell>
          <cell r="S1904" t="str">
            <v/>
          </cell>
          <cell r="T1904" t="str">
            <v/>
          </cell>
          <cell r="U1904" t="str">
            <v>7920</v>
          </cell>
          <cell r="V1904" t="str">
            <v>ZGFT</v>
          </cell>
          <cell r="W1904">
            <v>45748</v>
          </cell>
          <cell r="X1904">
            <v>0.11</v>
          </cell>
          <cell r="Y1904">
            <v>54.253148099999997</v>
          </cell>
        </row>
        <row r="1905">
          <cell r="A1905" t="str">
            <v>PA-1390-06MV</v>
          </cell>
          <cell r="B1905" t="str">
            <v>SWITCHING POWER SUPPLY;39W/15V</v>
          </cell>
          <cell r="C1905" t="str">
            <v>42P0</v>
          </cell>
          <cell r="D1905" t="str">
            <v>569</v>
          </cell>
          <cell r="E1905" t="str">
            <v/>
          </cell>
          <cell r="F1905" t="str">
            <v>ZPFT</v>
          </cell>
          <cell r="G1905" t="str">
            <v>500001600016001301</v>
          </cell>
          <cell r="H1905">
            <v>0</v>
          </cell>
          <cell r="I1905">
            <v>1000</v>
          </cell>
          <cell r="J1905">
            <v>67971.98</v>
          </cell>
          <cell r="K1905">
            <v>9061.68</v>
          </cell>
          <cell r="L1905">
            <v>9070.15</v>
          </cell>
          <cell r="M1905">
            <v>0</v>
          </cell>
          <cell r="N1905">
            <v>1052.1400000000001</v>
          </cell>
          <cell r="O1905">
            <v>116</v>
          </cell>
          <cell r="P1905" t="str">
            <v/>
          </cell>
          <cell r="Q1905" t="str">
            <v>PFRTTBT00</v>
          </cell>
          <cell r="R1905" t="str">
            <v/>
          </cell>
          <cell r="S1905" t="str">
            <v/>
          </cell>
          <cell r="T1905" t="str">
            <v/>
          </cell>
          <cell r="U1905" t="str">
            <v>7920</v>
          </cell>
          <cell r="V1905" t="str">
            <v>ZGFT</v>
          </cell>
          <cell r="W1905">
            <v>45748</v>
          </cell>
          <cell r="X1905">
            <v>0.11</v>
          </cell>
          <cell r="Y1905">
            <v>10.067866500000001</v>
          </cell>
        </row>
        <row r="1906">
          <cell r="A1906" t="str">
            <v>PA-1450-45VN</v>
          </cell>
          <cell r="B1906" t="str">
            <v>SWITCHING POWER SUPPLY;45W/5-20V</v>
          </cell>
          <cell r="C1906" t="str">
            <v>42P0</v>
          </cell>
          <cell r="D1906" t="str">
            <v>549</v>
          </cell>
          <cell r="E1906" t="str">
            <v/>
          </cell>
          <cell r="F1906" t="str">
            <v>ZPFT</v>
          </cell>
          <cell r="G1906" t="str">
            <v>500002400024009999</v>
          </cell>
          <cell r="H1906">
            <v>0</v>
          </cell>
          <cell r="I1906">
            <v>1000</v>
          </cell>
          <cell r="J1906">
            <v>6808.24</v>
          </cell>
          <cell r="K1906">
            <v>7617.34</v>
          </cell>
          <cell r="L1906">
            <v>7764.85</v>
          </cell>
          <cell r="M1906">
            <v>0</v>
          </cell>
          <cell r="N1906">
            <v>0</v>
          </cell>
          <cell r="O1906">
            <v>0</v>
          </cell>
          <cell r="P1906" t="str">
            <v/>
          </cell>
          <cell r="Q1906" t="str">
            <v>PFRTAUT00</v>
          </cell>
          <cell r="R1906" t="str">
            <v/>
          </cell>
          <cell r="S1906" t="str">
            <v/>
          </cell>
          <cell r="T1906" t="str">
            <v/>
          </cell>
          <cell r="U1906" t="str">
            <v>7920</v>
          </cell>
          <cell r="V1906" t="str">
            <v>ZGFT</v>
          </cell>
          <cell r="W1906">
            <v>45748</v>
          </cell>
          <cell r="X1906">
            <v>0.11</v>
          </cell>
          <cell r="Y1906">
            <v>8.6189835000000006</v>
          </cell>
        </row>
        <row r="1907">
          <cell r="A1907" t="str">
            <v>PA-1450-45VP</v>
          </cell>
          <cell r="B1907" t="str">
            <v>SWITCHING POWER SUPPLY;45W/5-20V</v>
          </cell>
          <cell r="C1907" t="str">
            <v>42P0</v>
          </cell>
          <cell r="D1907" t="str">
            <v>549</v>
          </cell>
          <cell r="E1907" t="str">
            <v/>
          </cell>
          <cell r="F1907" t="str">
            <v>ZPFT</v>
          </cell>
          <cell r="G1907" t="str">
            <v>500002400024009999</v>
          </cell>
          <cell r="H1907">
            <v>0</v>
          </cell>
          <cell r="I1907">
            <v>1000</v>
          </cell>
          <cell r="J1907">
            <v>8715.64</v>
          </cell>
          <cell r="K1907">
            <v>8464.02</v>
          </cell>
          <cell r="L1907">
            <v>8617.34</v>
          </cell>
          <cell r="M1907">
            <v>0</v>
          </cell>
          <cell r="N1907">
            <v>0</v>
          </cell>
          <cell r="O1907">
            <v>0</v>
          </cell>
          <cell r="P1907" t="str">
            <v/>
          </cell>
          <cell r="Q1907" t="str">
            <v>PFRTAUT00</v>
          </cell>
          <cell r="R1907" t="str">
            <v/>
          </cell>
          <cell r="S1907" t="str">
            <v/>
          </cell>
          <cell r="T1907" t="str">
            <v/>
          </cell>
          <cell r="U1907" t="str">
            <v>7920</v>
          </cell>
          <cell r="V1907" t="str">
            <v>ZGFT</v>
          </cell>
          <cell r="W1907">
            <v>45748</v>
          </cell>
          <cell r="X1907">
            <v>0.11</v>
          </cell>
          <cell r="Y1907">
            <v>9.5652474000000005</v>
          </cell>
        </row>
        <row r="1908">
          <cell r="A1908" t="str">
            <v>PA-1450-50VA</v>
          </cell>
          <cell r="B1908" t="str">
            <v>SWITCHING POWER SUPPLY;45W/20V</v>
          </cell>
          <cell r="C1908" t="str">
            <v>42P0</v>
          </cell>
          <cell r="D1908" t="str">
            <v>549</v>
          </cell>
          <cell r="E1908" t="str">
            <v/>
          </cell>
          <cell r="F1908" t="str">
            <v>ZPFT</v>
          </cell>
          <cell r="G1908" t="str">
            <v>500002400024009999</v>
          </cell>
          <cell r="H1908">
            <v>0</v>
          </cell>
          <cell r="I1908">
            <v>1000</v>
          </cell>
          <cell r="J1908">
            <v>0</v>
          </cell>
          <cell r="K1908">
            <v>5630.84</v>
          </cell>
          <cell r="L1908">
            <v>5835.69</v>
          </cell>
          <cell r="M1908">
            <v>0</v>
          </cell>
          <cell r="N1908">
            <v>0</v>
          </cell>
          <cell r="O1908">
            <v>0</v>
          </cell>
          <cell r="P1908" t="str">
            <v/>
          </cell>
          <cell r="Q1908" t="str">
            <v>PFRTAUT00</v>
          </cell>
          <cell r="R1908" t="str">
            <v/>
          </cell>
          <cell r="S1908" t="str">
            <v/>
          </cell>
          <cell r="T1908" t="str">
            <v/>
          </cell>
          <cell r="U1908" t="str">
            <v>7920</v>
          </cell>
          <cell r="V1908" t="str">
            <v>ZGFT</v>
          </cell>
          <cell r="W1908">
            <v>45748</v>
          </cell>
          <cell r="X1908">
            <v>0.11</v>
          </cell>
          <cell r="Y1908">
            <v>6.4776159</v>
          </cell>
        </row>
        <row r="1909">
          <cell r="A1909" t="str">
            <v>PA-1450-50VN</v>
          </cell>
          <cell r="B1909" t="str">
            <v>SWITCHING POWER SUPPLY;45W/20V</v>
          </cell>
          <cell r="C1909" t="str">
            <v>42P0</v>
          </cell>
          <cell r="D1909" t="str">
            <v>549</v>
          </cell>
          <cell r="E1909" t="str">
            <v/>
          </cell>
          <cell r="F1909" t="str">
            <v>ZPFT</v>
          </cell>
          <cell r="G1909" t="str">
            <v>500002400024009999</v>
          </cell>
          <cell r="H1909">
            <v>0</v>
          </cell>
          <cell r="I1909">
            <v>1000</v>
          </cell>
          <cell r="J1909">
            <v>6540.08</v>
          </cell>
          <cell r="K1909">
            <v>4571.21</v>
          </cell>
          <cell r="L1909">
            <v>4605.28</v>
          </cell>
          <cell r="M1909">
            <v>0</v>
          </cell>
          <cell r="N1909">
            <v>33475.78</v>
          </cell>
          <cell r="O1909">
            <v>7269</v>
          </cell>
          <cell r="P1909" t="str">
            <v/>
          </cell>
          <cell r="Q1909" t="str">
            <v>PFRTAUT00</v>
          </cell>
          <cell r="R1909" t="str">
            <v/>
          </cell>
          <cell r="S1909" t="str">
            <v/>
          </cell>
          <cell r="T1909" t="str">
            <v/>
          </cell>
          <cell r="U1909" t="str">
            <v>7920</v>
          </cell>
          <cell r="V1909" t="str">
            <v>ZGFT</v>
          </cell>
          <cell r="W1909">
            <v>45748</v>
          </cell>
          <cell r="X1909">
            <v>0.11</v>
          </cell>
          <cell r="Y1909">
            <v>5.1118607999999996</v>
          </cell>
        </row>
        <row r="1910">
          <cell r="A1910" t="str">
            <v>PA-1450-50VP</v>
          </cell>
          <cell r="B1910" t="str">
            <v>SWITCHING POWER SUPPLY;45W/5-20V</v>
          </cell>
          <cell r="C1910" t="str">
            <v>42P0</v>
          </cell>
          <cell r="D1910" t="str">
            <v>549</v>
          </cell>
          <cell r="E1910" t="str">
            <v/>
          </cell>
          <cell r="F1910" t="str">
            <v>ZPFT</v>
          </cell>
          <cell r="G1910" t="str">
            <v>500002400024009999</v>
          </cell>
          <cell r="H1910">
            <v>0</v>
          </cell>
          <cell r="I1910">
            <v>1000</v>
          </cell>
          <cell r="J1910">
            <v>0</v>
          </cell>
          <cell r="K1910">
            <v>7279.2</v>
          </cell>
          <cell r="L1910">
            <v>6935.52</v>
          </cell>
          <cell r="M1910">
            <v>0</v>
          </cell>
          <cell r="N1910">
            <v>0</v>
          </cell>
          <cell r="O1910">
            <v>0</v>
          </cell>
          <cell r="P1910" t="str">
            <v/>
          </cell>
          <cell r="Q1910" t="str">
            <v>PFRTAUT00</v>
          </cell>
          <cell r="R1910" t="str">
            <v/>
          </cell>
          <cell r="S1910" t="str">
            <v/>
          </cell>
          <cell r="T1910" t="str">
            <v/>
          </cell>
          <cell r="U1910" t="str">
            <v>7920</v>
          </cell>
          <cell r="V1910" t="str">
            <v>ZGFT</v>
          </cell>
          <cell r="W1910">
            <v>45748</v>
          </cell>
          <cell r="X1910">
            <v>0.11</v>
          </cell>
          <cell r="Y1910">
            <v>7.6984272000000011</v>
          </cell>
        </row>
        <row r="1911">
          <cell r="A1911" t="str">
            <v>PA-1500-48HV</v>
          </cell>
          <cell r="B1911" t="str">
            <v>SWITCHING POWER SUPPLY;50W/48V</v>
          </cell>
          <cell r="C1911" t="str">
            <v>42P0</v>
          </cell>
          <cell r="D1911" t="str">
            <v>549</v>
          </cell>
          <cell r="E1911" t="str">
            <v/>
          </cell>
          <cell r="F1911" t="str">
            <v>ZPFT</v>
          </cell>
          <cell r="G1911" t="str">
            <v>500002400024009999</v>
          </cell>
          <cell r="H1911">
            <v>0</v>
          </cell>
          <cell r="I1911">
            <v>1000</v>
          </cell>
          <cell r="J1911">
            <v>6310.75</v>
          </cell>
          <cell r="K1911">
            <v>5123.78</v>
          </cell>
          <cell r="L1911">
            <v>5181.46</v>
          </cell>
          <cell r="M1911">
            <v>0</v>
          </cell>
          <cell r="N1911">
            <v>0</v>
          </cell>
          <cell r="O1911">
            <v>0</v>
          </cell>
          <cell r="P1911" t="str">
            <v/>
          </cell>
          <cell r="Q1911" t="str">
            <v>PFRTAUT00</v>
          </cell>
          <cell r="R1911" t="str">
            <v/>
          </cell>
          <cell r="S1911" t="str">
            <v/>
          </cell>
          <cell r="T1911" t="str">
            <v/>
          </cell>
          <cell r="U1911" t="str">
            <v>7920</v>
          </cell>
          <cell r="V1911" t="str">
            <v>ZGFT</v>
          </cell>
          <cell r="W1911">
            <v>45748</v>
          </cell>
          <cell r="X1911">
            <v>0.11</v>
          </cell>
          <cell r="Y1911">
            <v>5.7514206000000012</v>
          </cell>
        </row>
        <row r="1912">
          <cell r="A1912" t="str">
            <v>PA-1500-54C1-LF</v>
          </cell>
          <cell r="B1912" t="str">
            <v>SWITCHING POWER SUPPLY; 50W/54V</v>
          </cell>
          <cell r="C1912" t="str">
            <v>42P0</v>
          </cell>
          <cell r="D1912" t="str">
            <v>566</v>
          </cell>
          <cell r="E1912" t="str">
            <v/>
          </cell>
          <cell r="F1912" t="str">
            <v>ZPFT</v>
          </cell>
          <cell r="G1912" t="str">
            <v>500001000010009999</v>
          </cell>
          <cell r="H1912">
            <v>0</v>
          </cell>
          <cell r="I1912">
            <v>1000</v>
          </cell>
          <cell r="J1912">
            <v>7362.5</v>
          </cell>
          <cell r="K1912">
            <v>6710.86</v>
          </cell>
          <cell r="L1912">
            <v>5520.85</v>
          </cell>
          <cell r="M1912">
            <v>0</v>
          </cell>
          <cell r="N1912">
            <v>242.92</v>
          </cell>
          <cell r="O1912">
            <v>44</v>
          </cell>
          <cell r="P1912" t="str">
            <v/>
          </cell>
          <cell r="Q1912" t="str">
            <v>PFRTTVA00</v>
          </cell>
          <cell r="R1912" t="str">
            <v/>
          </cell>
          <cell r="S1912" t="str">
            <v/>
          </cell>
          <cell r="T1912" t="str">
            <v/>
          </cell>
          <cell r="U1912" t="str">
            <v>7920</v>
          </cell>
          <cell r="V1912" t="str">
            <v>ZGFT</v>
          </cell>
          <cell r="W1912">
            <v>45748</v>
          </cell>
          <cell r="X1912">
            <v>0.11</v>
          </cell>
          <cell r="Y1912">
            <v>6.1281435000000011</v>
          </cell>
        </row>
        <row r="1913">
          <cell r="A1913" t="str">
            <v>PA-1600-30VA</v>
          </cell>
          <cell r="B1913" t="str">
            <v>SWITCHING POWER SUPPLY;60W/30V</v>
          </cell>
          <cell r="C1913" t="str">
            <v>42P0</v>
          </cell>
          <cell r="D1913" t="str">
            <v>566</v>
          </cell>
          <cell r="E1913" t="str">
            <v/>
          </cell>
          <cell r="F1913" t="str">
            <v>ZPFT</v>
          </cell>
          <cell r="G1913" t="str">
            <v>500001000010009999</v>
          </cell>
          <cell r="H1913">
            <v>0</v>
          </cell>
          <cell r="I1913">
            <v>1000</v>
          </cell>
          <cell r="J1913">
            <v>11270</v>
          </cell>
          <cell r="K1913">
            <v>5861.91</v>
          </cell>
          <cell r="L1913">
            <v>5258.82</v>
          </cell>
          <cell r="M1913">
            <v>0</v>
          </cell>
          <cell r="N1913">
            <v>0</v>
          </cell>
          <cell r="O1913">
            <v>0</v>
          </cell>
          <cell r="P1913" t="str">
            <v/>
          </cell>
          <cell r="Q1913" t="str">
            <v>PFRTTVA00</v>
          </cell>
          <cell r="R1913" t="str">
            <v/>
          </cell>
          <cell r="S1913" t="str">
            <v/>
          </cell>
          <cell r="T1913" t="str">
            <v/>
          </cell>
          <cell r="U1913" t="str">
            <v>7920</v>
          </cell>
          <cell r="V1913" t="str">
            <v>ZGFT</v>
          </cell>
          <cell r="W1913">
            <v>45748</v>
          </cell>
          <cell r="X1913">
            <v>0.11</v>
          </cell>
          <cell r="Y1913">
            <v>5.8372902000000009</v>
          </cell>
        </row>
        <row r="1914">
          <cell r="A1914" t="str">
            <v>PA-1600-30VE</v>
          </cell>
          <cell r="B1914" t="str">
            <v>SWITCHING POWER SUPPLY;60W/30V</v>
          </cell>
          <cell r="C1914" t="str">
            <v>42P0</v>
          </cell>
          <cell r="D1914" t="str">
            <v>566</v>
          </cell>
          <cell r="E1914" t="str">
            <v/>
          </cell>
          <cell r="F1914" t="str">
            <v>ZPFT</v>
          </cell>
          <cell r="G1914" t="str">
            <v>500001000010009999</v>
          </cell>
          <cell r="H1914">
            <v>0</v>
          </cell>
          <cell r="I1914">
            <v>1000</v>
          </cell>
          <cell r="J1914">
            <v>12540</v>
          </cell>
          <cell r="K1914">
            <v>6119.91</v>
          </cell>
          <cell r="L1914">
            <v>5516.82</v>
          </cell>
          <cell r="M1914">
            <v>0</v>
          </cell>
          <cell r="N1914">
            <v>0</v>
          </cell>
          <cell r="O1914">
            <v>0</v>
          </cell>
          <cell r="P1914" t="str">
            <v/>
          </cell>
          <cell r="Q1914" t="str">
            <v>PFRTTVA00</v>
          </cell>
          <cell r="R1914" t="str">
            <v/>
          </cell>
          <cell r="S1914" t="str">
            <v/>
          </cell>
          <cell r="T1914" t="str">
            <v/>
          </cell>
          <cell r="U1914" t="str">
            <v>7920</v>
          </cell>
          <cell r="V1914" t="str">
            <v>ZGFT</v>
          </cell>
          <cell r="W1914">
            <v>45748</v>
          </cell>
          <cell r="X1914">
            <v>0.11</v>
          </cell>
          <cell r="Y1914">
            <v>6.1236702000000003</v>
          </cell>
        </row>
        <row r="1915">
          <cell r="A1915" t="str">
            <v>PA-1600-30VK</v>
          </cell>
          <cell r="B1915" t="str">
            <v>SWITCHING POWER SUPPLY;60W/30V</v>
          </cell>
          <cell r="C1915" t="str">
            <v>42P0</v>
          </cell>
          <cell r="D1915" t="str">
            <v>566</v>
          </cell>
          <cell r="E1915" t="str">
            <v/>
          </cell>
          <cell r="F1915" t="str">
            <v>ZPFT</v>
          </cell>
          <cell r="G1915" t="str">
            <v>500001000010009999</v>
          </cell>
          <cell r="H1915">
            <v>0</v>
          </cell>
          <cell r="I1915">
            <v>1000</v>
          </cell>
          <cell r="J1915">
            <v>12475.08</v>
          </cell>
          <cell r="K1915">
            <v>6209.07</v>
          </cell>
          <cell r="L1915">
            <v>5605.98</v>
          </cell>
          <cell r="M1915">
            <v>0</v>
          </cell>
          <cell r="N1915">
            <v>0</v>
          </cell>
          <cell r="O1915">
            <v>0</v>
          </cell>
          <cell r="P1915" t="str">
            <v/>
          </cell>
          <cell r="Q1915" t="str">
            <v>PFRTTVA00</v>
          </cell>
          <cell r="R1915" t="str">
            <v/>
          </cell>
          <cell r="S1915" t="str">
            <v/>
          </cell>
          <cell r="T1915" t="str">
            <v/>
          </cell>
          <cell r="U1915" t="str">
            <v>7920</v>
          </cell>
          <cell r="V1915" t="str">
            <v>ZGFT</v>
          </cell>
          <cell r="W1915">
            <v>45748</v>
          </cell>
          <cell r="X1915">
            <v>0.11</v>
          </cell>
          <cell r="Y1915">
            <v>6.2226378000000002</v>
          </cell>
        </row>
        <row r="1916">
          <cell r="A1916" t="str">
            <v>PA-1600-30VN</v>
          </cell>
          <cell r="B1916" t="str">
            <v>SWITCHING POWER SUPPLY;60W/30V</v>
          </cell>
          <cell r="C1916" t="str">
            <v>42P0</v>
          </cell>
          <cell r="D1916" t="str">
            <v>566</v>
          </cell>
          <cell r="E1916" t="str">
            <v/>
          </cell>
          <cell r="F1916" t="str">
            <v>ZPFT</v>
          </cell>
          <cell r="G1916" t="str">
            <v>500001000010009999</v>
          </cell>
          <cell r="H1916">
            <v>0</v>
          </cell>
          <cell r="I1916">
            <v>1000</v>
          </cell>
          <cell r="J1916">
            <v>5287.22</v>
          </cell>
          <cell r="K1916">
            <v>5389.69</v>
          </cell>
          <cell r="L1916">
            <v>4789.51</v>
          </cell>
          <cell r="M1916">
            <v>0</v>
          </cell>
          <cell r="N1916">
            <v>178069.17</v>
          </cell>
          <cell r="O1916">
            <v>37179</v>
          </cell>
          <cell r="P1916" t="str">
            <v/>
          </cell>
          <cell r="Q1916" t="str">
            <v>PFRTTVA00</v>
          </cell>
          <cell r="R1916" t="str">
            <v/>
          </cell>
          <cell r="S1916" t="str">
            <v/>
          </cell>
          <cell r="T1916" t="str">
            <v/>
          </cell>
          <cell r="U1916" t="str">
            <v>7920</v>
          </cell>
          <cell r="V1916" t="str">
            <v>ZGFT</v>
          </cell>
          <cell r="W1916">
            <v>45748</v>
          </cell>
          <cell r="X1916">
            <v>0.11</v>
          </cell>
          <cell r="Y1916">
            <v>5.3163561000000001</v>
          </cell>
        </row>
        <row r="1917">
          <cell r="A1917" t="str">
            <v>PA-1600-36XA</v>
          </cell>
          <cell r="B1917" t="str">
            <v>SWITCHING POWER SUPPLY;60W/30V</v>
          </cell>
          <cell r="C1917" t="str">
            <v>42P0</v>
          </cell>
          <cell r="D1917" t="str">
            <v>566</v>
          </cell>
          <cell r="E1917" t="str">
            <v/>
          </cell>
          <cell r="F1917" t="str">
            <v>ZPFT</v>
          </cell>
          <cell r="G1917" t="str">
            <v>500001000010009999</v>
          </cell>
          <cell r="H1917">
            <v>0</v>
          </cell>
          <cell r="I1917">
            <v>1000</v>
          </cell>
          <cell r="J1917">
            <v>5590.09</v>
          </cell>
          <cell r="K1917">
            <v>5032.3100000000004</v>
          </cell>
          <cell r="L1917">
            <v>5143.8500000000004</v>
          </cell>
          <cell r="M1917">
            <v>0</v>
          </cell>
          <cell r="N1917">
            <v>69596.3</v>
          </cell>
          <cell r="O1917">
            <v>13530</v>
          </cell>
          <cell r="P1917" t="str">
            <v/>
          </cell>
          <cell r="Q1917" t="str">
            <v>PFRTTVA00</v>
          </cell>
          <cell r="R1917" t="str">
            <v/>
          </cell>
          <cell r="S1917" t="str">
            <v/>
          </cell>
          <cell r="T1917" t="str">
            <v/>
          </cell>
          <cell r="U1917" t="str">
            <v>7920</v>
          </cell>
          <cell r="V1917" t="str">
            <v>ZGFT</v>
          </cell>
          <cell r="W1917">
            <v>45748</v>
          </cell>
          <cell r="X1917">
            <v>0.11</v>
          </cell>
          <cell r="Y1917">
            <v>5.709673500000001</v>
          </cell>
        </row>
        <row r="1918">
          <cell r="A1918" t="str">
            <v>PA-1600-36XA-LF</v>
          </cell>
          <cell r="B1918" t="str">
            <v>SWITCHING POWER SUPPLY;60W/30V</v>
          </cell>
          <cell r="C1918" t="str">
            <v>42P0</v>
          </cell>
          <cell r="D1918" t="str">
            <v>566</v>
          </cell>
          <cell r="E1918" t="str">
            <v/>
          </cell>
          <cell r="F1918" t="str">
            <v>ZPFT</v>
          </cell>
          <cell r="G1918" t="str">
            <v>500001000010009999</v>
          </cell>
          <cell r="H1918">
            <v>0</v>
          </cell>
          <cell r="I1918">
            <v>1000</v>
          </cell>
          <cell r="J1918">
            <v>8162.91</v>
          </cell>
          <cell r="K1918">
            <v>6918.55</v>
          </cell>
          <cell r="L1918">
            <v>7043.86</v>
          </cell>
          <cell r="M1918">
            <v>0</v>
          </cell>
          <cell r="N1918">
            <v>5423.77</v>
          </cell>
          <cell r="O1918">
            <v>770</v>
          </cell>
          <cell r="P1918" t="str">
            <v/>
          </cell>
          <cell r="Q1918" t="str">
            <v>PFRTTVA00</v>
          </cell>
          <cell r="R1918" t="str">
            <v/>
          </cell>
          <cell r="S1918" t="str">
            <v/>
          </cell>
          <cell r="T1918" t="str">
            <v/>
          </cell>
          <cell r="U1918" t="str">
            <v>7920</v>
          </cell>
          <cell r="V1918" t="str">
            <v>ZGFT</v>
          </cell>
          <cell r="W1918">
            <v>45748</v>
          </cell>
          <cell r="X1918">
            <v>0.11</v>
          </cell>
          <cell r="Y1918">
            <v>7.8186846000000001</v>
          </cell>
        </row>
        <row r="1919">
          <cell r="A1919" t="str">
            <v>PA-1600-36XB</v>
          </cell>
          <cell r="B1919" t="str">
            <v>SWITCHING POWER SUPPLY;60W/30V</v>
          </cell>
          <cell r="C1919" t="str">
            <v>42P0</v>
          </cell>
          <cell r="D1919" t="str">
            <v>566</v>
          </cell>
          <cell r="E1919" t="str">
            <v/>
          </cell>
          <cell r="F1919" t="str">
            <v>ZPFT</v>
          </cell>
          <cell r="G1919" t="str">
            <v>500001000010009999</v>
          </cell>
          <cell r="H1919">
            <v>0</v>
          </cell>
          <cell r="I1919">
            <v>1000</v>
          </cell>
          <cell r="J1919">
            <v>5728.72</v>
          </cell>
          <cell r="K1919">
            <v>5348.16</v>
          </cell>
          <cell r="L1919">
            <v>5444.33</v>
          </cell>
          <cell r="M1919">
            <v>0</v>
          </cell>
          <cell r="N1919">
            <v>352852.47</v>
          </cell>
          <cell r="O1919">
            <v>64811</v>
          </cell>
          <cell r="P1919" t="str">
            <v/>
          </cell>
          <cell r="Q1919" t="str">
            <v>PFRTTVA00</v>
          </cell>
          <cell r="R1919" t="str">
            <v/>
          </cell>
          <cell r="S1919" t="str">
            <v/>
          </cell>
          <cell r="T1919" t="str">
            <v/>
          </cell>
          <cell r="U1919" t="str">
            <v>7920</v>
          </cell>
          <cell r="V1919" t="str">
            <v>ZGFT</v>
          </cell>
          <cell r="W1919">
            <v>45748</v>
          </cell>
          <cell r="X1919">
            <v>0.11</v>
          </cell>
          <cell r="Y1919">
            <v>6.0432063000000005</v>
          </cell>
        </row>
        <row r="1920">
          <cell r="A1920" t="str">
            <v>PA-1600-36XB-LF</v>
          </cell>
          <cell r="B1920" t="str">
            <v>SWITCHING POWER SUPPLY;60W/30V</v>
          </cell>
          <cell r="C1920" t="str">
            <v>42P0</v>
          </cell>
          <cell r="D1920" t="str">
            <v>566</v>
          </cell>
          <cell r="E1920" t="str">
            <v/>
          </cell>
          <cell r="F1920" t="str">
            <v>ZPFT</v>
          </cell>
          <cell r="G1920" t="str">
            <v>500001000010009999</v>
          </cell>
          <cell r="H1920">
            <v>0</v>
          </cell>
          <cell r="I1920">
            <v>1000</v>
          </cell>
          <cell r="J1920">
            <v>7863.4</v>
          </cell>
          <cell r="K1920">
            <v>6934.85</v>
          </cell>
          <cell r="L1920">
            <v>7060.16</v>
          </cell>
          <cell r="M1920">
            <v>0</v>
          </cell>
          <cell r="N1920">
            <v>5464.56</v>
          </cell>
          <cell r="O1920">
            <v>774</v>
          </cell>
          <cell r="P1920" t="str">
            <v/>
          </cell>
          <cell r="Q1920" t="str">
            <v>PFRTTVA00</v>
          </cell>
          <cell r="R1920" t="str">
            <v/>
          </cell>
          <cell r="S1920" t="str">
            <v/>
          </cell>
          <cell r="T1920" t="str">
            <v/>
          </cell>
          <cell r="U1920" t="str">
            <v>7920</v>
          </cell>
          <cell r="V1920" t="str">
            <v>ZGFT</v>
          </cell>
          <cell r="W1920">
            <v>45748</v>
          </cell>
          <cell r="X1920">
            <v>0.11</v>
          </cell>
          <cell r="Y1920">
            <v>7.8367776000000005</v>
          </cell>
        </row>
        <row r="1921">
          <cell r="A1921" t="str">
            <v>PA-1600-36XE</v>
          </cell>
          <cell r="B1921" t="str">
            <v>SWITCHING POWER SUPPLY;60W/30V</v>
          </cell>
          <cell r="C1921" t="str">
            <v>42P0</v>
          </cell>
          <cell r="D1921" t="str">
            <v>566</v>
          </cell>
          <cell r="E1921" t="str">
            <v/>
          </cell>
          <cell r="F1921" t="str">
            <v>ZPFT</v>
          </cell>
          <cell r="G1921" t="str">
            <v>500001000010009999</v>
          </cell>
          <cell r="H1921">
            <v>0</v>
          </cell>
          <cell r="I1921">
            <v>1000</v>
          </cell>
          <cell r="J1921">
            <v>5445.01</v>
          </cell>
          <cell r="K1921">
            <v>5290.31</v>
          </cell>
          <cell r="L1921">
            <v>5401.85</v>
          </cell>
          <cell r="M1921">
            <v>0</v>
          </cell>
          <cell r="N1921">
            <v>113130.94</v>
          </cell>
          <cell r="O1921">
            <v>20943</v>
          </cell>
          <cell r="P1921" t="str">
            <v/>
          </cell>
          <cell r="Q1921" t="str">
            <v>PFRTTVA00</v>
          </cell>
          <cell r="R1921" t="str">
            <v/>
          </cell>
          <cell r="S1921" t="str">
            <v/>
          </cell>
          <cell r="T1921" t="str">
            <v/>
          </cell>
          <cell r="U1921" t="str">
            <v>7920</v>
          </cell>
          <cell r="V1921" t="str">
            <v>ZGFT</v>
          </cell>
          <cell r="W1921">
            <v>45748</v>
          </cell>
          <cell r="X1921">
            <v>0.11</v>
          </cell>
          <cell r="Y1921">
            <v>5.9960535000000013</v>
          </cell>
        </row>
        <row r="1922">
          <cell r="A1922" t="str">
            <v>PA-1600-36XE-LF</v>
          </cell>
          <cell r="B1922" t="str">
            <v>SWITCHING POWER SUPPLY;60W/30V</v>
          </cell>
          <cell r="C1922" t="str">
            <v>42P0</v>
          </cell>
          <cell r="D1922" t="str">
            <v>566</v>
          </cell>
          <cell r="E1922" t="str">
            <v/>
          </cell>
          <cell r="F1922" t="str">
            <v>ZPFT</v>
          </cell>
          <cell r="G1922" t="str">
            <v>500001000010009999</v>
          </cell>
          <cell r="H1922">
            <v>0</v>
          </cell>
          <cell r="I1922">
            <v>1000</v>
          </cell>
          <cell r="J1922">
            <v>8501.14</v>
          </cell>
          <cell r="K1922">
            <v>7176.55</v>
          </cell>
          <cell r="L1922">
            <v>7301.86</v>
          </cell>
          <cell r="M1922">
            <v>0</v>
          </cell>
          <cell r="N1922">
            <v>5622.43</v>
          </cell>
          <cell r="O1922">
            <v>770</v>
          </cell>
          <cell r="P1922" t="str">
            <v/>
          </cell>
          <cell r="Q1922" t="str">
            <v>PFRTTVA00</v>
          </cell>
          <cell r="R1922" t="str">
            <v/>
          </cell>
          <cell r="S1922" t="str">
            <v/>
          </cell>
          <cell r="T1922" t="str">
            <v/>
          </cell>
          <cell r="U1922" t="str">
            <v>7920</v>
          </cell>
          <cell r="V1922" t="str">
            <v>ZGFT</v>
          </cell>
          <cell r="W1922">
            <v>45748</v>
          </cell>
          <cell r="X1922">
            <v>0.11</v>
          </cell>
          <cell r="Y1922">
            <v>8.1050646000000004</v>
          </cell>
        </row>
        <row r="1923">
          <cell r="A1923" t="str">
            <v>PA-1600-36XK</v>
          </cell>
          <cell r="B1923" t="str">
            <v>SWITCHING POWER SUPPLY;60W/30V</v>
          </cell>
          <cell r="C1923" t="str">
            <v>42P0</v>
          </cell>
          <cell r="D1923" t="str">
            <v>566</v>
          </cell>
          <cell r="E1923" t="str">
            <v/>
          </cell>
          <cell r="F1923" t="str">
            <v>ZPFT</v>
          </cell>
          <cell r="G1923" t="str">
            <v>500001000010009999</v>
          </cell>
          <cell r="H1923">
            <v>0</v>
          </cell>
          <cell r="I1923">
            <v>1000</v>
          </cell>
          <cell r="J1923">
            <v>5827.67</v>
          </cell>
          <cell r="K1923">
            <v>5364.97</v>
          </cell>
          <cell r="L1923">
            <v>5476.51</v>
          </cell>
          <cell r="M1923">
            <v>0</v>
          </cell>
          <cell r="N1923">
            <v>139525.06</v>
          </cell>
          <cell r="O1923">
            <v>25477</v>
          </cell>
          <cell r="P1923" t="str">
            <v/>
          </cell>
          <cell r="Q1923" t="str">
            <v>PFRTTVA00</v>
          </cell>
          <cell r="R1923" t="str">
            <v/>
          </cell>
          <cell r="S1923" t="str">
            <v/>
          </cell>
          <cell r="T1923" t="str">
            <v/>
          </cell>
          <cell r="U1923" t="str">
            <v>7920</v>
          </cell>
          <cell r="V1923" t="str">
            <v>ZGFT</v>
          </cell>
          <cell r="W1923">
            <v>45748</v>
          </cell>
          <cell r="X1923">
            <v>0.11</v>
          </cell>
          <cell r="Y1923">
            <v>6.0789261000000003</v>
          </cell>
        </row>
        <row r="1924">
          <cell r="A1924" t="str">
            <v>PA-1600-36XK-LF</v>
          </cell>
          <cell r="B1924" t="str">
            <v>SWITCHING POWER SUPPLY;60W/30V</v>
          </cell>
          <cell r="C1924" t="str">
            <v>42P0</v>
          </cell>
          <cell r="D1924" t="str">
            <v>566</v>
          </cell>
          <cell r="E1924" t="str">
            <v/>
          </cell>
          <cell r="F1924" t="str">
            <v>ZPFT</v>
          </cell>
          <cell r="G1924" t="str">
            <v>500001000010009999</v>
          </cell>
          <cell r="H1924">
            <v>0</v>
          </cell>
          <cell r="I1924">
            <v>1000</v>
          </cell>
          <cell r="J1924">
            <v>8230.1299999999992</v>
          </cell>
          <cell r="K1924">
            <v>7251.21</v>
          </cell>
          <cell r="L1924">
            <v>7376.52</v>
          </cell>
          <cell r="M1924">
            <v>0</v>
          </cell>
          <cell r="N1924">
            <v>2832.58</v>
          </cell>
          <cell r="O1924">
            <v>384</v>
          </cell>
          <cell r="P1924" t="str">
            <v/>
          </cell>
          <cell r="Q1924" t="str">
            <v>PFRTTVA00</v>
          </cell>
          <cell r="R1924" t="str">
            <v/>
          </cell>
          <cell r="S1924" t="str">
            <v/>
          </cell>
          <cell r="T1924" t="str">
            <v/>
          </cell>
          <cell r="U1924" t="str">
            <v>7920</v>
          </cell>
          <cell r="V1924" t="str">
            <v>ZGFT</v>
          </cell>
          <cell r="W1924">
            <v>45748</v>
          </cell>
          <cell r="X1924">
            <v>0.11</v>
          </cell>
          <cell r="Y1924">
            <v>8.1879372000000004</v>
          </cell>
        </row>
        <row r="1925">
          <cell r="A1925" t="str">
            <v>PA-1600-36XN</v>
          </cell>
          <cell r="B1925" t="str">
            <v>SWITCHING POWER SUPPLY;60W/30V</v>
          </cell>
          <cell r="C1925" t="str">
            <v>42P0</v>
          </cell>
          <cell r="D1925" t="str">
            <v>566</v>
          </cell>
          <cell r="E1925" t="str">
            <v/>
          </cell>
          <cell r="F1925" t="str">
            <v>ZPFT</v>
          </cell>
          <cell r="G1925" t="str">
            <v>500001000010009999</v>
          </cell>
          <cell r="H1925">
            <v>0</v>
          </cell>
          <cell r="I1925">
            <v>1000</v>
          </cell>
          <cell r="J1925">
            <v>5625.87</v>
          </cell>
          <cell r="K1925">
            <v>4854.5600000000004</v>
          </cell>
          <cell r="L1925">
            <v>4972.5200000000004</v>
          </cell>
          <cell r="M1925">
            <v>0</v>
          </cell>
          <cell r="N1925">
            <v>94149.69</v>
          </cell>
          <cell r="O1925">
            <v>18934</v>
          </cell>
          <cell r="P1925" t="str">
            <v/>
          </cell>
          <cell r="Q1925" t="str">
            <v>PFRTTVA00</v>
          </cell>
          <cell r="R1925" t="str">
            <v/>
          </cell>
          <cell r="S1925" t="str">
            <v/>
          </cell>
          <cell r="T1925" t="str">
            <v/>
          </cell>
          <cell r="U1925" t="str">
            <v>7920</v>
          </cell>
          <cell r="V1925" t="str">
            <v>ZGFT</v>
          </cell>
          <cell r="W1925">
            <v>45748</v>
          </cell>
          <cell r="X1925">
            <v>0.11</v>
          </cell>
          <cell r="Y1925">
            <v>5.5194972000000009</v>
          </cell>
        </row>
        <row r="1926">
          <cell r="A1926" t="str">
            <v>PA-1600-36XN-LF</v>
          </cell>
          <cell r="B1926" t="str">
            <v>SWITCHING POWER SUPPLY;60W/30V</v>
          </cell>
          <cell r="C1926" t="str">
            <v>42P0</v>
          </cell>
          <cell r="D1926" t="str">
            <v>566</v>
          </cell>
          <cell r="E1926" t="str">
            <v/>
          </cell>
          <cell r="F1926" t="str">
            <v>ZPFT</v>
          </cell>
          <cell r="G1926" t="str">
            <v>500001000010009999</v>
          </cell>
          <cell r="H1926">
            <v>0</v>
          </cell>
          <cell r="I1926">
            <v>1000</v>
          </cell>
          <cell r="J1926">
            <v>7720.08</v>
          </cell>
          <cell r="K1926">
            <v>6729.7</v>
          </cell>
          <cell r="L1926">
            <v>6862.39</v>
          </cell>
          <cell r="M1926">
            <v>0</v>
          </cell>
          <cell r="N1926">
            <v>5853.62</v>
          </cell>
          <cell r="O1926">
            <v>853</v>
          </cell>
          <cell r="P1926" t="str">
            <v/>
          </cell>
          <cell r="Q1926" t="str">
            <v>PFRTTVA00</v>
          </cell>
          <cell r="R1926" t="str">
            <v/>
          </cell>
          <cell r="S1926" t="str">
            <v/>
          </cell>
          <cell r="T1926" t="str">
            <v/>
          </cell>
          <cell r="U1926" t="str">
            <v>7920</v>
          </cell>
          <cell r="V1926" t="str">
            <v>ZGFT</v>
          </cell>
          <cell r="W1926">
            <v>45748</v>
          </cell>
          <cell r="X1926">
            <v>0.11</v>
          </cell>
          <cell r="Y1926">
            <v>7.6172529000000013</v>
          </cell>
        </row>
        <row r="1927">
          <cell r="A1927" t="str">
            <v>PA-1600-36XR</v>
          </cell>
          <cell r="B1927" t="str">
            <v>SWITCHING POWER SUPPLY;60W/30V</v>
          </cell>
          <cell r="C1927" t="str">
            <v>42P0</v>
          </cell>
          <cell r="D1927" t="str">
            <v>566</v>
          </cell>
          <cell r="E1927" t="str">
            <v/>
          </cell>
          <cell r="F1927" t="str">
            <v>ZPFT</v>
          </cell>
          <cell r="G1927" t="str">
            <v>500001000010009999</v>
          </cell>
          <cell r="H1927">
            <v>0</v>
          </cell>
          <cell r="I1927">
            <v>1000</v>
          </cell>
          <cell r="J1927">
            <v>5200.5200000000004</v>
          </cell>
          <cell r="K1927">
            <v>5136.1000000000004</v>
          </cell>
          <cell r="L1927">
            <v>5239.3</v>
          </cell>
          <cell r="M1927">
            <v>0</v>
          </cell>
          <cell r="N1927">
            <v>145662.99</v>
          </cell>
          <cell r="O1927">
            <v>27802</v>
          </cell>
          <cell r="P1927" t="str">
            <v/>
          </cell>
          <cell r="Q1927" t="str">
            <v>PFRTTVA00</v>
          </cell>
          <cell r="R1927" t="str">
            <v/>
          </cell>
          <cell r="S1927" t="str">
            <v/>
          </cell>
          <cell r="T1927" t="str">
            <v/>
          </cell>
          <cell r="U1927" t="str">
            <v>7920</v>
          </cell>
          <cell r="V1927" t="str">
            <v>ZGFT</v>
          </cell>
          <cell r="W1927">
            <v>45748</v>
          </cell>
          <cell r="X1927">
            <v>0.11</v>
          </cell>
          <cell r="Y1927">
            <v>5.8156230000000004</v>
          </cell>
        </row>
        <row r="1928">
          <cell r="A1928" t="str">
            <v>PA-1600-36XR-LF</v>
          </cell>
          <cell r="B1928" t="str">
            <v>SWITCHING POWER SUPPLY;60W/30V</v>
          </cell>
          <cell r="C1928" t="str">
            <v>42P0</v>
          </cell>
          <cell r="D1928" t="str">
            <v>566</v>
          </cell>
          <cell r="E1928" t="str">
            <v/>
          </cell>
          <cell r="F1928" t="str">
            <v>ZPFT</v>
          </cell>
          <cell r="G1928" t="str">
            <v>500001000010009999</v>
          </cell>
          <cell r="H1928">
            <v>0</v>
          </cell>
          <cell r="I1928">
            <v>1000</v>
          </cell>
          <cell r="J1928">
            <v>7393.48</v>
          </cell>
          <cell r="K1928">
            <v>6722.25</v>
          </cell>
          <cell r="L1928">
            <v>6953.94</v>
          </cell>
          <cell r="M1928">
            <v>0</v>
          </cell>
          <cell r="N1928">
            <v>5382.35</v>
          </cell>
          <cell r="O1928">
            <v>774</v>
          </cell>
          <cell r="P1928" t="str">
            <v/>
          </cell>
          <cell r="Q1928" t="str">
            <v>PFRTTVA00</v>
          </cell>
          <cell r="R1928" t="str">
            <v/>
          </cell>
          <cell r="S1928" t="str">
            <v/>
          </cell>
          <cell r="T1928" t="str">
            <v/>
          </cell>
          <cell r="U1928" t="str">
            <v>7920</v>
          </cell>
          <cell r="V1928" t="str">
            <v>ZGFT</v>
          </cell>
          <cell r="W1928">
            <v>45748</v>
          </cell>
          <cell r="X1928">
            <v>0.11</v>
          </cell>
          <cell r="Y1928">
            <v>7.7188733999999997</v>
          </cell>
        </row>
        <row r="1929">
          <cell r="A1929" t="str">
            <v>PA-1600-86H1</v>
          </cell>
          <cell r="B1929" t="str">
            <v>SWITCHING POWER SUPPLY;60W/56V</v>
          </cell>
          <cell r="C1929" t="str">
            <v>42P0</v>
          </cell>
          <cell r="D1929" t="str">
            <v>549</v>
          </cell>
          <cell r="E1929" t="str">
            <v/>
          </cell>
          <cell r="F1929" t="str">
            <v>ZPFT</v>
          </cell>
          <cell r="G1929" t="str">
            <v>500002400024009999</v>
          </cell>
          <cell r="H1929">
            <v>0</v>
          </cell>
          <cell r="I1929">
            <v>1000</v>
          </cell>
          <cell r="J1929">
            <v>14731.49</v>
          </cell>
          <cell r="K1929">
            <v>12206.75</v>
          </cell>
          <cell r="L1929">
            <v>12318.59</v>
          </cell>
          <cell r="M1929">
            <v>0</v>
          </cell>
          <cell r="N1929">
            <v>0</v>
          </cell>
          <cell r="O1929">
            <v>0</v>
          </cell>
          <cell r="P1929" t="str">
            <v/>
          </cell>
          <cell r="Q1929" t="str">
            <v>PFRTAUT00</v>
          </cell>
          <cell r="R1929" t="str">
            <v/>
          </cell>
          <cell r="S1929" t="str">
            <v/>
          </cell>
          <cell r="T1929" t="str">
            <v/>
          </cell>
          <cell r="U1929" t="str">
            <v>7920</v>
          </cell>
          <cell r="V1929" t="str">
            <v>ZGFT</v>
          </cell>
          <cell r="W1929">
            <v>45748</v>
          </cell>
          <cell r="X1929">
            <v>0.11</v>
          </cell>
          <cell r="Y1929">
            <v>13.673634900000001</v>
          </cell>
        </row>
        <row r="1930">
          <cell r="A1930" t="str">
            <v>PA-1600-86LV-TG</v>
          </cell>
          <cell r="B1930" t="str">
            <v>SWITCHING POWER SUPPLY;60W/56V</v>
          </cell>
          <cell r="C1930" t="str">
            <v>42P0</v>
          </cell>
          <cell r="D1930" t="str">
            <v>549</v>
          </cell>
          <cell r="E1930" t="str">
            <v/>
          </cell>
          <cell r="F1930" t="str">
            <v>ZPFT</v>
          </cell>
          <cell r="G1930" t="str">
            <v>500002400024009999</v>
          </cell>
          <cell r="H1930">
            <v>0</v>
          </cell>
          <cell r="I1930">
            <v>1000</v>
          </cell>
          <cell r="J1930">
            <v>11423.06</v>
          </cell>
          <cell r="K1930">
            <v>11845.32</v>
          </cell>
          <cell r="L1930">
            <v>11954.07</v>
          </cell>
          <cell r="M1930">
            <v>0</v>
          </cell>
          <cell r="N1930">
            <v>2737.48</v>
          </cell>
          <cell r="O1930">
            <v>229</v>
          </cell>
          <cell r="P1930" t="str">
            <v/>
          </cell>
          <cell r="Q1930" t="str">
            <v>PFRTAUT00</v>
          </cell>
          <cell r="R1930" t="str">
            <v/>
          </cell>
          <cell r="S1930" t="str">
            <v/>
          </cell>
          <cell r="T1930" t="str">
            <v/>
          </cell>
          <cell r="U1930" t="str">
            <v>7920</v>
          </cell>
          <cell r="V1930" t="str">
            <v>ZGFT</v>
          </cell>
          <cell r="W1930">
            <v>45748</v>
          </cell>
          <cell r="X1930">
            <v>0.11</v>
          </cell>
          <cell r="Y1930">
            <v>13.269017700000001</v>
          </cell>
        </row>
        <row r="1931">
          <cell r="A1931" t="str">
            <v>PA-1650-03V8</v>
          </cell>
          <cell r="B1931" t="str">
            <v>SWITCHING POWER SUPPLY;65W/20V</v>
          </cell>
          <cell r="C1931" t="str">
            <v>42P0</v>
          </cell>
          <cell r="D1931" t="str">
            <v>552</v>
          </cell>
          <cell r="E1931" t="str">
            <v/>
          </cell>
          <cell r="F1931" t="str">
            <v>ZPFT</v>
          </cell>
          <cell r="G1931" t="str">
            <v>500000310003109999</v>
          </cell>
          <cell r="H1931">
            <v>0</v>
          </cell>
          <cell r="I1931">
            <v>1000</v>
          </cell>
          <cell r="J1931">
            <v>5971.87</v>
          </cell>
          <cell r="K1931">
            <v>4885.88</v>
          </cell>
          <cell r="L1931">
            <v>6133.94</v>
          </cell>
          <cell r="M1931">
            <v>0</v>
          </cell>
          <cell r="N1931">
            <v>5023.7</v>
          </cell>
          <cell r="O1931">
            <v>819</v>
          </cell>
          <cell r="P1931" t="str">
            <v/>
          </cell>
          <cell r="Q1931" t="str">
            <v>PFRTNBK00</v>
          </cell>
          <cell r="R1931" t="str">
            <v/>
          </cell>
          <cell r="S1931" t="str">
            <v/>
          </cell>
          <cell r="T1931" t="str">
            <v/>
          </cell>
          <cell r="U1931" t="str">
            <v>7920</v>
          </cell>
          <cell r="V1931" t="str">
            <v>ZGFT</v>
          </cell>
          <cell r="W1931">
            <v>45748</v>
          </cell>
          <cell r="X1931">
            <v>0.11</v>
          </cell>
          <cell r="Y1931">
            <v>6.8086734000000009</v>
          </cell>
        </row>
        <row r="1932">
          <cell r="A1932" t="str">
            <v>PA-1650-55VN</v>
          </cell>
          <cell r="B1932" t="str">
            <v>SWITCHING POWER SUPPLY;65W/5-20V</v>
          </cell>
          <cell r="C1932" t="str">
            <v>42P0</v>
          </cell>
          <cell r="D1932" t="str">
            <v>549</v>
          </cell>
          <cell r="E1932" t="str">
            <v/>
          </cell>
          <cell r="F1932" t="str">
            <v>ZPFT</v>
          </cell>
          <cell r="G1932" t="str">
            <v>500002400024009999</v>
          </cell>
          <cell r="H1932">
            <v>0</v>
          </cell>
          <cell r="I1932">
            <v>1000</v>
          </cell>
          <cell r="J1932">
            <v>11405</v>
          </cell>
          <cell r="K1932">
            <v>7143.19</v>
          </cell>
          <cell r="L1932">
            <v>7201.94</v>
          </cell>
          <cell r="M1932">
            <v>0</v>
          </cell>
          <cell r="N1932">
            <v>33712.28</v>
          </cell>
          <cell r="O1932">
            <v>4681</v>
          </cell>
          <cell r="P1932" t="str">
            <v/>
          </cell>
          <cell r="Q1932" t="str">
            <v>PFRTAUT00</v>
          </cell>
          <cell r="R1932" t="str">
            <v/>
          </cell>
          <cell r="S1932" t="str">
            <v/>
          </cell>
          <cell r="T1932" t="str">
            <v/>
          </cell>
          <cell r="U1932" t="str">
            <v>7920</v>
          </cell>
          <cell r="V1932" t="str">
            <v>ZGFT</v>
          </cell>
          <cell r="W1932">
            <v>45748</v>
          </cell>
          <cell r="X1932">
            <v>0.11</v>
          </cell>
          <cell r="Y1932">
            <v>7.9941534000000001</v>
          </cell>
        </row>
        <row r="1933">
          <cell r="A1933" t="str">
            <v>PA-1650-58AV</v>
          </cell>
          <cell r="B1933" t="str">
            <v>SWITCHING POWER SUPPLY;65W/20V</v>
          </cell>
          <cell r="C1933" t="str">
            <v>42P0</v>
          </cell>
          <cell r="D1933" t="str">
            <v>532</v>
          </cell>
          <cell r="E1933" t="str">
            <v/>
          </cell>
          <cell r="F1933" t="str">
            <v>ZPFT</v>
          </cell>
          <cell r="G1933" t="str">
            <v>500002100021009999</v>
          </cell>
          <cell r="H1933">
            <v>0</v>
          </cell>
          <cell r="I1933">
            <v>1000</v>
          </cell>
          <cell r="J1933">
            <v>0</v>
          </cell>
          <cell r="K1933">
            <v>0</v>
          </cell>
          <cell r="L1933">
            <v>4794.08</v>
          </cell>
          <cell r="M1933">
            <v>0</v>
          </cell>
          <cell r="N1933">
            <v>0</v>
          </cell>
          <cell r="O1933">
            <v>0</v>
          </cell>
          <cell r="P1933" t="str">
            <v/>
          </cell>
          <cell r="Q1933" t="str">
            <v>PFRTPDR00</v>
          </cell>
          <cell r="R1933" t="str">
            <v/>
          </cell>
          <cell r="S1933" t="str">
            <v/>
          </cell>
          <cell r="T1933" t="str">
            <v/>
          </cell>
          <cell r="U1933" t="str">
            <v>7920</v>
          </cell>
          <cell r="V1933" t="str">
            <v>ZGFT</v>
          </cell>
          <cell r="W1933">
            <v>45748</v>
          </cell>
          <cell r="X1933">
            <v>0.11</v>
          </cell>
          <cell r="Y1933">
            <v>5.3214288000000005</v>
          </cell>
        </row>
        <row r="1934">
          <cell r="A1934" t="str">
            <v>PA-1650-58VA</v>
          </cell>
          <cell r="B1934" t="str">
            <v>SWITCHING POWER SUPPLY;65W/20V</v>
          </cell>
          <cell r="C1934" t="str">
            <v>42P0</v>
          </cell>
          <cell r="D1934" t="str">
            <v>549</v>
          </cell>
          <cell r="E1934" t="str">
            <v/>
          </cell>
          <cell r="F1934" t="str">
            <v>ZPFT</v>
          </cell>
          <cell r="G1934" t="str">
            <v>500002400024009999</v>
          </cell>
          <cell r="H1934">
            <v>0</v>
          </cell>
          <cell r="I1934">
            <v>1000</v>
          </cell>
          <cell r="J1934">
            <v>0</v>
          </cell>
          <cell r="K1934">
            <v>5948.01</v>
          </cell>
          <cell r="L1934">
            <v>6153.71</v>
          </cell>
          <cell r="M1934">
            <v>0</v>
          </cell>
          <cell r="N1934">
            <v>0</v>
          </cell>
          <cell r="O1934">
            <v>0</v>
          </cell>
          <cell r="P1934" t="str">
            <v/>
          </cell>
          <cell r="Q1934" t="str">
            <v>PFRTAUT00</v>
          </cell>
          <cell r="R1934" t="str">
            <v/>
          </cell>
          <cell r="S1934" t="str">
            <v/>
          </cell>
          <cell r="T1934" t="str">
            <v/>
          </cell>
          <cell r="U1934" t="str">
            <v>7920</v>
          </cell>
          <cell r="V1934" t="str">
            <v>ZGFT</v>
          </cell>
          <cell r="W1934">
            <v>45748</v>
          </cell>
          <cell r="X1934">
            <v>0.11</v>
          </cell>
          <cell r="Y1934">
            <v>6.8306181000000006</v>
          </cell>
        </row>
        <row r="1935">
          <cell r="A1935" t="str">
            <v>PA-1650-58VN</v>
          </cell>
          <cell r="B1935" t="str">
            <v>SWITCHING POWER SUPPLY;65W/20V</v>
          </cell>
          <cell r="C1935" t="str">
            <v>42P0</v>
          </cell>
          <cell r="D1935" t="str">
            <v>549</v>
          </cell>
          <cell r="E1935" t="str">
            <v/>
          </cell>
          <cell r="F1935" t="str">
            <v>ZPFT</v>
          </cell>
          <cell r="G1935" t="str">
            <v>500002400024009999</v>
          </cell>
          <cell r="H1935">
            <v>0</v>
          </cell>
          <cell r="I1935">
            <v>1000</v>
          </cell>
          <cell r="J1935">
            <v>6187.36</v>
          </cell>
          <cell r="K1935">
            <v>4898.88</v>
          </cell>
          <cell r="L1935">
            <v>4995.8500000000004</v>
          </cell>
          <cell r="M1935">
            <v>0</v>
          </cell>
          <cell r="N1935">
            <v>238956.48</v>
          </cell>
          <cell r="O1935">
            <v>47831</v>
          </cell>
          <cell r="P1935" t="str">
            <v/>
          </cell>
          <cell r="Q1935" t="str">
            <v>PFRTAUT00</v>
          </cell>
          <cell r="R1935" t="str">
            <v/>
          </cell>
          <cell r="S1935" t="str">
            <v/>
          </cell>
          <cell r="T1935" t="str">
            <v/>
          </cell>
          <cell r="U1935" t="str">
            <v>7920</v>
          </cell>
          <cell r="V1935" t="str">
            <v>ZGFT</v>
          </cell>
          <cell r="W1935">
            <v>45748</v>
          </cell>
          <cell r="X1935">
            <v>0.11</v>
          </cell>
          <cell r="Y1935">
            <v>5.5453935000000012</v>
          </cell>
        </row>
        <row r="1936">
          <cell r="A1936" t="str">
            <v>PA-1650-58VP</v>
          </cell>
          <cell r="B1936" t="str">
            <v>SWITCHING POWER SUPPLY;65W/5-20V</v>
          </cell>
          <cell r="C1936" t="str">
            <v>42P0</v>
          </cell>
          <cell r="D1936" t="str">
            <v>549</v>
          </cell>
          <cell r="E1936" t="str">
            <v/>
          </cell>
          <cell r="F1936" t="str">
            <v>ZPFT</v>
          </cell>
          <cell r="G1936" t="str">
            <v>500002400024009999</v>
          </cell>
          <cell r="H1936">
            <v>0</v>
          </cell>
          <cell r="I1936">
            <v>1000</v>
          </cell>
          <cell r="J1936">
            <v>0</v>
          </cell>
          <cell r="K1936">
            <v>7010.61</v>
          </cell>
          <cell r="L1936">
            <v>7236.15</v>
          </cell>
          <cell r="M1936">
            <v>0</v>
          </cell>
          <cell r="N1936">
            <v>0</v>
          </cell>
          <cell r="O1936">
            <v>0</v>
          </cell>
          <cell r="P1936" t="str">
            <v/>
          </cell>
          <cell r="Q1936" t="str">
            <v>PFRTAUT00</v>
          </cell>
          <cell r="R1936" t="str">
            <v/>
          </cell>
          <cell r="S1936" t="str">
            <v/>
          </cell>
          <cell r="T1936" t="str">
            <v/>
          </cell>
          <cell r="U1936" t="str">
            <v>7920</v>
          </cell>
          <cell r="V1936" t="str">
            <v>ZGFT</v>
          </cell>
          <cell r="W1936">
            <v>45748</v>
          </cell>
          <cell r="X1936">
            <v>0.11</v>
          </cell>
          <cell r="Y1936">
            <v>8.0321265000000004</v>
          </cell>
        </row>
        <row r="1937">
          <cell r="A1937" t="str">
            <v>PA-1650-67VN</v>
          </cell>
          <cell r="B1937" t="str">
            <v>SWITCHING POWER SUPPLY;65W/5-20V</v>
          </cell>
          <cell r="C1937" t="str">
            <v>42P0</v>
          </cell>
          <cell r="D1937" t="str">
            <v>549</v>
          </cell>
          <cell r="E1937" t="str">
            <v/>
          </cell>
          <cell r="F1937" t="str">
            <v>ZPFT</v>
          </cell>
          <cell r="G1937" t="str">
            <v>500002400024009999</v>
          </cell>
          <cell r="H1937">
            <v>0</v>
          </cell>
          <cell r="I1937">
            <v>1000</v>
          </cell>
          <cell r="J1937">
            <v>10380.32</v>
          </cell>
          <cell r="K1937">
            <v>7753.6</v>
          </cell>
          <cell r="L1937">
            <v>7832.88</v>
          </cell>
          <cell r="M1937">
            <v>0</v>
          </cell>
          <cell r="N1937">
            <v>4840.72</v>
          </cell>
          <cell r="O1937">
            <v>618</v>
          </cell>
          <cell r="P1937" t="str">
            <v/>
          </cell>
          <cell r="Q1937" t="str">
            <v>PFRTAUT00</v>
          </cell>
          <cell r="R1937" t="str">
            <v/>
          </cell>
          <cell r="S1937" t="str">
            <v/>
          </cell>
          <cell r="T1937" t="str">
            <v/>
          </cell>
          <cell r="U1937" t="str">
            <v>7920</v>
          </cell>
          <cell r="V1937" t="str">
            <v>ZGFT</v>
          </cell>
          <cell r="W1937">
            <v>45748</v>
          </cell>
          <cell r="X1937">
            <v>0.11</v>
          </cell>
          <cell r="Y1937">
            <v>8.6944968000000014</v>
          </cell>
        </row>
        <row r="1938">
          <cell r="A1938" t="str">
            <v>PA-1650-67VR</v>
          </cell>
          <cell r="B1938" t="str">
            <v>SWITCHING POWER SUPPLY;65W/20V</v>
          </cell>
          <cell r="C1938" t="str">
            <v>42P0</v>
          </cell>
          <cell r="D1938" t="str">
            <v>549</v>
          </cell>
          <cell r="E1938" t="str">
            <v/>
          </cell>
          <cell r="F1938" t="str">
            <v>ZPFT</v>
          </cell>
          <cell r="G1938" t="str">
            <v>500002400024009999</v>
          </cell>
          <cell r="H1938">
            <v>0</v>
          </cell>
          <cell r="I1938">
            <v>1000</v>
          </cell>
          <cell r="J1938">
            <v>0</v>
          </cell>
          <cell r="K1938">
            <v>0</v>
          </cell>
          <cell r="L1938">
            <v>8941.24</v>
          </cell>
          <cell r="M1938">
            <v>0</v>
          </cell>
          <cell r="N1938">
            <v>0</v>
          </cell>
          <cell r="O1938">
            <v>0</v>
          </cell>
          <cell r="P1938" t="str">
            <v/>
          </cell>
          <cell r="Q1938" t="str">
            <v>PFRTAUT00</v>
          </cell>
          <cell r="R1938" t="str">
            <v/>
          </cell>
          <cell r="S1938" t="str">
            <v/>
          </cell>
          <cell r="T1938" t="str">
            <v/>
          </cell>
          <cell r="U1938" t="str">
            <v>7920</v>
          </cell>
          <cell r="V1938" t="str">
            <v>ZGFT</v>
          </cell>
          <cell r="W1938">
            <v>45748</v>
          </cell>
          <cell r="X1938">
            <v>0.11</v>
          </cell>
          <cell r="Y1938">
            <v>9.9247764000000007</v>
          </cell>
        </row>
        <row r="1939">
          <cell r="A1939" t="str">
            <v>PA-1650-88V9</v>
          </cell>
          <cell r="B1939" t="str">
            <v>SWITCHING POWER SUPPLY;65W/20V</v>
          </cell>
          <cell r="C1939" t="str">
            <v>42P0</v>
          </cell>
          <cell r="D1939" t="str">
            <v>532</v>
          </cell>
          <cell r="E1939" t="str">
            <v/>
          </cell>
          <cell r="F1939" t="str">
            <v>ZPFT</v>
          </cell>
          <cell r="G1939" t="str">
            <v>500002100021009999</v>
          </cell>
          <cell r="H1939">
            <v>0</v>
          </cell>
          <cell r="I1939">
            <v>1000</v>
          </cell>
          <cell r="J1939">
            <v>5504.4</v>
          </cell>
          <cell r="K1939">
            <v>5441.32</v>
          </cell>
          <cell r="L1939">
            <v>5580.74</v>
          </cell>
          <cell r="M1939">
            <v>0</v>
          </cell>
          <cell r="N1939">
            <v>196525.75</v>
          </cell>
          <cell r="O1939">
            <v>35215</v>
          </cell>
          <cell r="P1939" t="str">
            <v/>
          </cell>
          <cell r="Q1939" t="str">
            <v>PFRTPDR00</v>
          </cell>
          <cell r="R1939" t="str">
            <v/>
          </cell>
          <cell r="S1939" t="str">
            <v/>
          </cell>
          <cell r="T1939" t="str">
            <v/>
          </cell>
          <cell r="U1939" t="str">
            <v>7920</v>
          </cell>
          <cell r="V1939" t="str">
            <v>ZGFT</v>
          </cell>
          <cell r="W1939">
            <v>45748</v>
          </cell>
          <cell r="X1939">
            <v>0.11</v>
          </cell>
          <cell r="Y1939">
            <v>6.1946213999999999</v>
          </cell>
        </row>
        <row r="1940">
          <cell r="A1940" t="str">
            <v>PA-1650-88VJ</v>
          </cell>
          <cell r="B1940" t="str">
            <v>SWITCHING POWER SUPPLY;65W/20V</v>
          </cell>
          <cell r="C1940" t="str">
            <v>42P0</v>
          </cell>
          <cell r="D1940" t="str">
            <v>532</v>
          </cell>
          <cell r="E1940" t="str">
            <v/>
          </cell>
          <cell r="F1940" t="str">
            <v>ZPFT</v>
          </cell>
          <cell r="G1940" t="str">
            <v>500002100021009999</v>
          </cell>
          <cell r="H1940">
            <v>0</v>
          </cell>
          <cell r="I1940">
            <v>1000</v>
          </cell>
          <cell r="J1940">
            <v>23036.97</v>
          </cell>
          <cell r="K1940">
            <v>5500.31</v>
          </cell>
          <cell r="L1940">
            <v>5521.51</v>
          </cell>
          <cell r="M1940">
            <v>0</v>
          </cell>
          <cell r="N1940">
            <v>966.26</v>
          </cell>
          <cell r="O1940">
            <v>175</v>
          </cell>
          <cell r="P1940" t="str">
            <v/>
          </cell>
          <cell r="Q1940" t="str">
            <v>PFRTPDR00</v>
          </cell>
          <cell r="R1940" t="str">
            <v/>
          </cell>
          <cell r="S1940" t="str">
            <v/>
          </cell>
          <cell r="T1940" t="str">
            <v/>
          </cell>
          <cell r="U1940" t="str">
            <v>7920</v>
          </cell>
          <cell r="V1940" t="str">
            <v>ZGFT</v>
          </cell>
          <cell r="W1940">
            <v>45748</v>
          </cell>
          <cell r="X1940">
            <v>0.11</v>
          </cell>
          <cell r="Y1940">
            <v>6.1288761000000003</v>
          </cell>
        </row>
        <row r="1941">
          <cell r="A1941" t="str">
            <v>PA-1680-56AN</v>
          </cell>
          <cell r="B1941" t="str">
            <v>SWITCHING POWER SUPPLY;68W/56V</v>
          </cell>
          <cell r="C1941" t="str">
            <v>42P0</v>
          </cell>
          <cell r="D1941" t="str">
            <v>577</v>
          </cell>
          <cell r="E1941" t="str">
            <v/>
          </cell>
          <cell r="F1941" t="str">
            <v>ZPFT</v>
          </cell>
          <cell r="G1941" t="str">
            <v>500002700027009000</v>
          </cell>
          <cell r="H1941">
            <v>0</v>
          </cell>
          <cell r="I1941">
            <v>1000</v>
          </cell>
          <cell r="J1941">
            <v>0</v>
          </cell>
          <cell r="K1941">
            <v>0</v>
          </cell>
          <cell r="L1941">
            <v>2167.23</v>
          </cell>
          <cell r="M1941">
            <v>0</v>
          </cell>
          <cell r="N1941">
            <v>0</v>
          </cell>
          <cell r="O1941">
            <v>0</v>
          </cell>
          <cell r="P1941" t="str">
            <v/>
          </cell>
          <cell r="Q1941" t="str">
            <v>PFRTAMZ00</v>
          </cell>
          <cell r="R1941" t="str">
            <v/>
          </cell>
          <cell r="S1941" t="str">
            <v/>
          </cell>
          <cell r="T1941" t="str">
            <v/>
          </cell>
          <cell r="U1941" t="str">
            <v>7920</v>
          </cell>
          <cell r="V1941" t="str">
            <v>ZGFT</v>
          </cell>
          <cell r="W1941">
            <v>45748</v>
          </cell>
          <cell r="X1941">
            <v>0.11</v>
          </cell>
          <cell r="Y1941">
            <v>2.4056253000000001</v>
          </cell>
        </row>
        <row r="1942">
          <cell r="A1942" t="str">
            <v>PA-1711-6S</v>
          </cell>
          <cell r="B1942" t="str">
            <v>SWITCHING POWER SUPPLY;715W/56V</v>
          </cell>
          <cell r="C1942" t="str">
            <v>429E</v>
          </cell>
          <cell r="D1942" t="str">
            <v>563</v>
          </cell>
          <cell r="E1942" t="str">
            <v/>
          </cell>
          <cell r="F1942" t="str">
            <v>ZPFT</v>
          </cell>
          <cell r="G1942" t="str">
            <v>500000700007009999</v>
          </cell>
          <cell r="H1942">
            <v>0</v>
          </cell>
          <cell r="I1942">
            <v>1000</v>
          </cell>
          <cell r="J1942">
            <v>59349.03</v>
          </cell>
          <cell r="K1942">
            <v>50901.97</v>
          </cell>
          <cell r="L1942">
            <v>53281.3</v>
          </cell>
          <cell r="M1942">
            <v>0</v>
          </cell>
          <cell r="N1942">
            <v>262410.40000000002</v>
          </cell>
          <cell r="O1942">
            <v>4925</v>
          </cell>
          <cell r="P1942" t="str">
            <v/>
          </cell>
          <cell r="Q1942" t="str">
            <v>PFRTNET00</v>
          </cell>
          <cell r="R1942" t="str">
            <v/>
          </cell>
          <cell r="S1942" t="str">
            <v/>
          </cell>
          <cell r="T1942" t="str">
            <v/>
          </cell>
          <cell r="U1942" t="str">
            <v>7920</v>
          </cell>
          <cell r="V1942" t="str">
            <v>PFRT</v>
          </cell>
          <cell r="W1942">
            <v>45752</v>
          </cell>
          <cell r="X1942">
            <v>0.11</v>
          </cell>
          <cell r="Y1942">
            <v>59.142243000000008</v>
          </cell>
        </row>
        <row r="1943">
          <cell r="A1943" t="str">
            <v>PA-1900-86LV-TG</v>
          </cell>
          <cell r="B1943" t="str">
            <v>SWITCHING POWER SUPPLY;90W/56V</v>
          </cell>
          <cell r="C1943" t="str">
            <v>42P0</v>
          </cell>
          <cell r="D1943" t="str">
            <v>549</v>
          </cell>
          <cell r="E1943" t="str">
            <v/>
          </cell>
          <cell r="F1943" t="str">
            <v>ZPFT</v>
          </cell>
          <cell r="G1943" t="str">
            <v>500002400024009999</v>
          </cell>
          <cell r="H1943">
            <v>0</v>
          </cell>
          <cell r="I1943">
            <v>1000</v>
          </cell>
          <cell r="J1943">
            <v>73112.5</v>
          </cell>
          <cell r="K1943">
            <v>16766.189999999999</v>
          </cell>
          <cell r="L1943">
            <v>15458.24</v>
          </cell>
          <cell r="M1943">
            <v>0</v>
          </cell>
          <cell r="N1943">
            <v>0</v>
          </cell>
          <cell r="O1943">
            <v>0</v>
          </cell>
          <cell r="P1943" t="str">
            <v/>
          </cell>
          <cell r="Q1943" t="str">
            <v>PFRTAUT00</v>
          </cell>
          <cell r="R1943" t="str">
            <v/>
          </cell>
          <cell r="S1943" t="str">
            <v/>
          </cell>
          <cell r="T1943" t="str">
            <v/>
          </cell>
          <cell r="U1943" t="str">
            <v>7920</v>
          </cell>
          <cell r="V1943" t="str">
            <v>ZGFT</v>
          </cell>
          <cell r="W1943">
            <v>45748</v>
          </cell>
          <cell r="X1943">
            <v>0.11</v>
          </cell>
          <cell r="Y1943">
            <v>17.158646400000002</v>
          </cell>
        </row>
        <row r="1944">
          <cell r="A1944" t="str">
            <v>PA-2101-13V1</v>
          </cell>
          <cell r="B1944" t="str">
            <v>SWITCHING POWER SUPPLY;100W/13.33V</v>
          </cell>
          <cell r="C1944" t="str">
            <v>42P0</v>
          </cell>
          <cell r="D1944" t="str">
            <v>549</v>
          </cell>
          <cell r="E1944" t="str">
            <v/>
          </cell>
          <cell r="F1944" t="str">
            <v>ZPFT</v>
          </cell>
          <cell r="G1944" t="str">
            <v>500002400024009999</v>
          </cell>
          <cell r="H1944">
            <v>0</v>
          </cell>
          <cell r="I1944">
            <v>1000</v>
          </cell>
          <cell r="J1944">
            <v>11875.52</v>
          </cell>
          <cell r="K1944">
            <v>11761.24</v>
          </cell>
          <cell r="L1944">
            <v>11851.3</v>
          </cell>
          <cell r="M1944">
            <v>0</v>
          </cell>
          <cell r="N1944">
            <v>0</v>
          </cell>
          <cell r="O1944">
            <v>0</v>
          </cell>
          <cell r="P1944" t="str">
            <v/>
          </cell>
          <cell r="Q1944" t="str">
            <v>PFRTAUT00</v>
          </cell>
          <cell r="R1944" t="str">
            <v/>
          </cell>
          <cell r="S1944" t="str">
            <v/>
          </cell>
          <cell r="T1944" t="str">
            <v/>
          </cell>
          <cell r="U1944" t="str">
            <v>7920</v>
          </cell>
          <cell r="V1944" t="str">
            <v>ZGFT</v>
          </cell>
          <cell r="W1944">
            <v>45748</v>
          </cell>
          <cell r="X1944">
            <v>0.11</v>
          </cell>
          <cell r="Y1944">
            <v>13.154942999999999</v>
          </cell>
        </row>
        <row r="1945">
          <cell r="A1945" t="str">
            <v>PA-2161-7DB</v>
          </cell>
          <cell r="B1945" t="str">
            <v>SWITCHING POWER SUPPLY;160W/19.5V</v>
          </cell>
          <cell r="C1945" t="str">
            <v>42P0</v>
          </cell>
          <cell r="D1945" t="str">
            <v>551</v>
          </cell>
          <cell r="E1945" t="str">
            <v/>
          </cell>
          <cell r="F1945" t="str">
            <v>ZPFT</v>
          </cell>
          <cell r="G1945" t="str">
            <v>500000100001209999</v>
          </cell>
          <cell r="H1945">
            <v>0</v>
          </cell>
          <cell r="I1945">
            <v>1000</v>
          </cell>
          <cell r="J1945">
            <v>0</v>
          </cell>
          <cell r="K1945">
            <v>15098.82</v>
          </cell>
          <cell r="L1945">
            <v>12905.59</v>
          </cell>
          <cell r="M1945">
            <v>0</v>
          </cell>
          <cell r="N1945">
            <v>0</v>
          </cell>
          <cell r="O1945">
            <v>0</v>
          </cell>
          <cell r="P1945" t="str">
            <v/>
          </cell>
          <cell r="Q1945" t="str">
            <v>PFRTAIO00</v>
          </cell>
          <cell r="R1945" t="str">
            <v/>
          </cell>
          <cell r="S1945" t="str">
            <v/>
          </cell>
          <cell r="T1945" t="str">
            <v/>
          </cell>
          <cell r="U1945" t="str">
            <v>7920</v>
          </cell>
          <cell r="V1945" t="str">
            <v>ZGFT</v>
          </cell>
          <cell r="W1945">
            <v>45748</v>
          </cell>
          <cell r="X1945">
            <v>0.11</v>
          </cell>
          <cell r="Y1945">
            <v>14.325204900000001</v>
          </cell>
        </row>
        <row r="1946">
          <cell r="A1946" t="str">
            <v>PA-2181-62VB</v>
          </cell>
          <cell r="B1946" t="str">
            <v>SWITCHING POWER SUPPLY;180W/12V</v>
          </cell>
          <cell r="C1946" t="str">
            <v>42P0</v>
          </cell>
          <cell r="D1946" t="str">
            <v>551</v>
          </cell>
          <cell r="E1946" t="str">
            <v/>
          </cell>
          <cell r="F1946" t="str">
            <v>ZPFT</v>
          </cell>
          <cell r="G1946" t="str">
            <v>500000100001009999</v>
          </cell>
          <cell r="H1946">
            <v>0</v>
          </cell>
          <cell r="I1946">
            <v>1000</v>
          </cell>
          <cell r="J1946">
            <v>16544.419999999998</v>
          </cell>
          <cell r="K1946">
            <v>11780.88</v>
          </cell>
          <cell r="L1946">
            <v>12577.13</v>
          </cell>
          <cell r="M1946">
            <v>0</v>
          </cell>
          <cell r="N1946">
            <v>0</v>
          </cell>
          <cell r="O1946">
            <v>0</v>
          </cell>
          <cell r="P1946" t="str">
            <v/>
          </cell>
          <cell r="Q1946" t="str">
            <v>PFRTDSK00</v>
          </cell>
          <cell r="R1946" t="str">
            <v/>
          </cell>
          <cell r="S1946" t="str">
            <v/>
          </cell>
          <cell r="T1946" t="str">
            <v/>
          </cell>
          <cell r="U1946" t="str">
            <v>7920</v>
          </cell>
          <cell r="V1946" t="str">
            <v>ZGFT</v>
          </cell>
          <cell r="W1946">
            <v>45748</v>
          </cell>
          <cell r="X1946">
            <v>0.11</v>
          </cell>
          <cell r="Y1946">
            <v>13.9606143</v>
          </cell>
        </row>
        <row r="1947">
          <cell r="A1947" t="str">
            <v>PA-2181-6DB</v>
          </cell>
          <cell r="B1947" t="str">
            <v>SWITCHING POWER SUPPLY;180W/12V</v>
          </cell>
          <cell r="C1947" t="str">
            <v>42P0</v>
          </cell>
          <cell r="D1947" t="str">
            <v>551</v>
          </cell>
          <cell r="E1947" t="str">
            <v/>
          </cell>
          <cell r="F1947" t="str">
            <v>ZPFT</v>
          </cell>
          <cell r="G1947" t="str">
            <v>500000100001009999</v>
          </cell>
          <cell r="H1947">
            <v>0</v>
          </cell>
          <cell r="I1947">
            <v>1000</v>
          </cell>
          <cell r="J1947">
            <v>13816.52</v>
          </cell>
          <cell r="K1947">
            <v>12190.75</v>
          </cell>
          <cell r="L1947">
            <v>12796.82</v>
          </cell>
          <cell r="M1947">
            <v>0</v>
          </cell>
          <cell r="N1947">
            <v>2393.0100000000002</v>
          </cell>
          <cell r="O1947">
            <v>187</v>
          </cell>
          <cell r="P1947" t="str">
            <v/>
          </cell>
          <cell r="Q1947" t="str">
            <v>PFRTDSK00</v>
          </cell>
          <cell r="R1947" t="str">
            <v/>
          </cell>
          <cell r="S1947" t="str">
            <v/>
          </cell>
          <cell r="T1947" t="str">
            <v/>
          </cell>
          <cell r="U1947" t="str">
            <v>7920</v>
          </cell>
          <cell r="V1947" t="str">
            <v>ZGFT</v>
          </cell>
          <cell r="W1947">
            <v>45748</v>
          </cell>
          <cell r="X1947">
            <v>0.11</v>
          </cell>
          <cell r="Y1947">
            <v>14.204470200000001</v>
          </cell>
        </row>
        <row r="1948">
          <cell r="A1948" t="str">
            <v>PA-2191-01C1</v>
          </cell>
          <cell r="B1948" t="str">
            <v>SWITCHING POWER SUPPLY;190W/12/54V</v>
          </cell>
          <cell r="C1948" t="str">
            <v>42P0</v>
          </cell>
          <cell r="D1948" t="str">
            <v>549</v>
          </cell>
          <cell r="E1948" t="str">
            <v/>
          </cell>
          <cell r="F1948" t="str">
            <v>ZPFT</v>
          </cell>
          <cell r="G1948" t="str">
            <v>500002400024009999</v>
          </cell>
          <cell r="H1948">
            <v>0</v>
          </cell>
          <cell r="I1948">
            <v>1000</v>
          </cell>
          <cell r="J1948">
            <v>0</v>
          </cell>
          <cell r="K1948">
            <v>0</v>
          </cell>
          <cell r="L1948">
            <v>21935.81</v>
          </cell>
          <cell r="M1948">
            <v>0</v>
          </cell>
          <cell r="N1948">
            <v>0</v>
          </cell>
          <cell r="O1948">
            <v>0</v>
          </cell>
          <cell r="P1948" t="str">
            <v/>
          </cell>
          <cell r="Q1948" t="str">
            <v>PFRTAUT00</v>
          </cell>
          <cell r="R1948" t="str">
            <v>03</v>
          </cell>
          <cell r="S1948" t="str">
            <v/>
          </cell>
          <cell r="T1948" t="str">
            <v/>
          </cell>
          <cell r="U1948" t="str">
            <v>7920</v>
          </cell>
          <cell r="V1948" t="str">
            <v>ZGFT</v>
          </cell>
          <cell r="W1948">
            <v>45748</v>
          </cell>
          <cell r="X1948">
            <v>0.11</v>
          </cell>
          <cell r="Y1948">
            <v>24.348749100000003</v>
          </cell>
        </row>
        <row r="1949">
          <cell r="A1949" t="str">
            <v>PA-2241-76DA</v>
          </cell>
          <cell r="B1949" t="str">
            <v>SWITCHING POWER SUPPLY;240W/19.5V</v>
          </cell>
          <cell r="C1949" t="str">
            <v>42P0</v>
          </cell>
          <cell r="D1949" t="str">
            <v>551</v>
          </cell>
          <cell r="E1949" t="str">
            <v/>
          </cell>
          <cell r="F1949" t="str">
            <v>ZPFT</v>
          </cell>
          <cell r="G1949" t="str">
            <v>500000100001209999</v>
          </cell>
          <cell r="H1949">
            <v>0</v>
          </cell>
          <cell r="I1949">
            <v>1000</v>
          </cell>
          <cell r="J1949">
            <v>0</v>
          </cell>
          <cell r="K1949">
            <v>0</v>
          </cell>
          <cell r="L1949">
            <v>15819.11</v>
          </cell>
          <cell r="M1949">
            <v>0</v>
          </cell>
          <cell r="N1949">
            <v>0</v>
          </cell>
          <cell r="O1949">
            <v>0</v>
          </cell>
          <cell r="P1949" t="str">
            <v/>
          </cell>
          <cell r="Q1949" t="str">
            <v>PFRTAIO00</v>
          </cell>
          <cell r="R1949" t="str">
            <v/>
          </cell>
          <cell r="S1949" t="str">
            <v/>
          </cell>
          <cell r="T1949" t="str">
            <v/>
          </cell>
          <cell r="U1949" t="str">
            <v>7920</v>
          </cell>
          <cell r="V1949" t="str">
            <v>ZGFT</v>
          </cell>
          <cell r="W1949">
            <v>45748</v>
          </cell>
          <cell r="X1949">
            <v>0.11</v>
          </cell>
          <cell r="Y1949">
            <v>17.559212100000003</v>
          </cell>
        </row>
        <row r="1950">
          <cell r="A1950" t="str">
            <v>PA-2261-6DB</v>
          </cell>
          <cell r="B1950" t="str">
            <v>SWITCHING POWER SUPPLY;260W/12V</v>
          </cell>
          <cell r="C1950" t="str">
            <v>42P0</v>
          </cell>
          <cell r="D1950" t="str">
            <v>551</v>
          </cell>
          <cell r="E1950" t="str">
            <v/>
          </cell>
          <cell r="F1950" t="str">
            <v>ZPFT</v>
          </cell>
          <cell r="G1950" t="str">
            <v>500000100001009999</v>
          </cell>
          <cell r="H1950">
            <v>0</v>
          </cell>
          <cell r="I1950">
            <v>1000</v>
          </cell>
          <cell r="J1950">
            <v>0</v>
          </cell>
          <cell r="K1950">
            <v>14909.04</v>
          </cell>
          <cell r="L1950">
            <v>15509.13</v>
          </cell>
          <cell r="M1950">
            <v>0</v>
          </cell>
          <cell r="N1950">
            <v>0</v>
          </cell>
          <cell r="O1950">
            <v>0</v>
          </cell>
          <cell r="P1950" t="str">
            <v/>
          </cell>
          <cell r="Q1950" t="str">
            <v>PFRTDSK00</v>
          </cell>
          <cell r="R1950" t="str">
            <v/>
          </cell>
          <cell r="S1950" t="str">
            <v/>
          </cell>
          <cell r="T1950" t="str">
            <v/>
          </cell>
          <cell r="U1950" t="str">
            <v>7920</v>
          </cell>
          <cell r="V1950" t="str">
            <v>ZGFT</v>
          </cell>
          <cell r="W1950">
            <v>45748</v>
          </cell>
          <cell r="X1950">
            <v>0.11</v>
          </cell>
          <cell r="Y1950">
            <v>17.215134299999999</v>
          </cell>
        </row>
        <row r="1951">
          <cell r="A1951" t="str">
            <v>PA-2311-1S</v>
          </cell>
          <cell r="B1951" t="str">
            <v>SWITCHING POWER SUPPLY;310W/55V</v>
          </cell>
          <cell r="C1951" t="str">
            <v>429E</v>
          </cell>
          <cell r="D1951" t="str">
            <v>563</v>
          </cell>
          <cell r="E1951" t="str">
            <v/>
          </cell>
          <cell r="F1951" t="str">
            <v>ZPFT</v>
          </cell>
          <cell r="G1951" t="str">
            <v>500000700007001302</v>
          </cell>
          <cell r="H1951">
            <v>0</v>
          </cell>
          <cell r="I1951">
            <v>1000</v>
          </cell>
          <cell r="J1951">
            <v>61337.919999999998</v>
          </cell>
          <cell r="K1951">
            <v>52374.92</v>
          </cell>
          <cell r="L1951">
            <v>57744.17</v>
          </cell>
          <cell r="M1951">
            <v>0</v>
          </cell>
          <cell r="N1951">
            <v>4446.3</v>
          </cell>
          <cell r="O1951">
            <v>77</v>
          </cell>
          <cell r="P1951" t="str">
            <v/>
          </cell>
          <cell r="Q1951" t="str">
            <v>PFRTNET00</v>
          </cell>
          <cell r="R1951" t="str">
            <v/>
          </cell>
          <cell r="S1951" t="str">
            <v/>
          </cell>
          <cell r="T1951" t="str">
            <v/>
          </cell>
          <cell r="U1951" t="str">
            <v>7920</v>
          </cell>
          <cell r="V1951" t="str">
            <v>PFRT</v>
          </cell>
          <cell r="W1951">
            <v>45752</v>
          </cell>
          <cell r="X1951">
            <v>0.11</v>
          </cell>
          <cell r="Y1951">
            <v>64.096028700000005</v>
          </cell>
        </row>
        <row r="1952">
          <cell r="A1952" t="str">
            <v>PA-2511-1V1</v>
          </cell>
          <cell r="B1952" t="str">
            <v>SWITCHING POWER SUPPLY;525W/12V</v>
          </cell>
          <cell r="C1952" t="str">
            <v>429E</v>
          </cell>
          <cell r="D1952" t="str">
            <v>563</v>
          </cell>
          <cell r="E1952" t="str">
            <v/>
          </cell>
          <cell r="F1952" t="str">
            <v>ZPFT</v>
          </cell>
          <cell r="G1952" t="str">
            <v>500000700007009999</v>
          </cell>
          <cell r="H1952">
            <v>0</v>
          </cell>
          <cell r="I1952">
            <v>1000</v>
          </cell>
          <cell r="J1952">
            <v>0</v>
          </cell>
          <cell r="K1952">
            <v>31124.5</v>
          </cell>
          <cell r="L1952">
            <v>37461.39</v>
          </cell>
          <cell r="M1952">
            <v>0</v>
          </cell>
          <cell r="N1952">
            <v>0</v>
          </cell>
          <cell r="O1952">
            <v>0</v>
          </cell>
          <cell r="P1952" t="str">
            <v/>
          </cell>
          <cell r="Q1952" t="str">
            <v>PFRTNET00</v>
          </cell>
          <cell r="R1952" t="str">
            <v/>
          </cell>
          <cell r="S1952" t="str">
            <v/>
          </cell>
          <cell r="T1952" t="str">
            <v/>
          </cell>
          <cell r="U1952" t="str">
            <v>7920</v>
          </cell>
          <cell r="V1952" t="str">
            <v>PFRT</v>
          </cell>
          <cell r="W1952">
            <v>45752</v>
          </cell>
          <cell r="X1952">
            <v>0.11</v>
          </cell>
          <cell r="Y1952">
            <v>41.582142900000008</v>
          </cell>
        </row>
        <row r="1953">
          <cell r="A1953" t="str">
            <v>PA-2511-1V3</v>
          </cell>
          <cell r="B1953" t="str">
            <v>SWITCHING POWER SUPPLY;525W/12V</v>
          </cell>
          <cell r="C1953" t="str">
            <v>429E</v>
          </cell>
          <cell r="D1953" t="str">
            <v>563</v>
          </cell>
          <cell r="E1953" t="str">
            <v/>
          </cell>
          <cell r="F1953" t="str">
            <v>ZPFT</v>
          </cell>
          <cell r="G1953" t="str">
            <v>500000700007009999</v>
          </cell>
          <cell r="H1953">
            <v>0</v>
          </cell>
          <cell r="I1953">
            <v>1000</v>
          </cell>
          <cell r="J1953">
            <v>0</v>
          </cell>
          <cell r="K1953">
            <v>31144.29</v>
          </cell>
          <cell r="L1953">
            <v>37481.14</v>
          </cell>
          <cell r="M1953">
            <v>0</v>
          </cell>
          <cell r="N1953">
            <v>0</v>
          </cell>
          <cell r="O1953">
            <v>0</v>
          </cell>
          <cell r="P1953" t="str">
            <v/>
          </cell>
          <cell r="Q1953" t="str">
            <v>PFRTNET00</v>
          </cell>
          <cell r="R1953" t="str">
            <v/>
          </cell>
          <cell r="S1953" t="str">
            <v/>
          </cell>
          <cell r="T1953" t="str">
            <v/>
          </cell>
          <cell r="U1953" t="str">
            <v>7920</v>
          </cell>
          <cell r="V1953" t="str">
            <v>PFRT</v>
          </cell>
          <cell r="W1953">
            <v>45752</v>
          </cell>
          <cell r="X1953">
            <v>0.11</v>
          </cell>
          <cell r="Y1953">
            <v>41.604065399999996</v>
          </cell>
        </row>
        <row r="1954">
          <cell r="A1954" t="str">
            <v>PA-2650-88MV</v>
          </cell>
          <cell r="B1954" t="str">
            <v>SWITCHING POWER SUPPLY;65W/15V</v>
          </cell>
          <cell r="C1954" t="str">
            <v>42P0</v>
          </cell>
          <cell r="D1954" t="str">
            <v>569</v>
          </cell>
          <cell r="E1954" t="str">
            <v/>
          </cell>
          <cell r="F1954" t="str">
            <v>ZPFT</v>
          </cell>
          <cell r="G1954" t="str">
            <v>500001600016001301</v>
          </cell>
          <cell r="H1954">
            <v>0</v>
          </cell>
          <cell r="I1954">
            <v>1000</v>
          </cell>
          <cell r="J1954">
            <v>11652.5</v>
          </cell>
          <cell r="K1954">
            <v>12181.52</v>
          </cell>
          <cell r="L1954">
            <v>12201.56</v>
          </cell>
          <cell r="M1954">
            <v>0</v>
          </cell>
          <cell r="N1954">
            <v>0</v>
          </cell>
          <cell r="O1954">
            <v>0</v>
          </cell>
          <cell r="P1954" t="str">
            <v/>
          </cell>
          <cell r="Q1954" t="str">
            <v>PFRTTBT00</v>
          </cell>
          <cell r="R1954" t="str">
            <v/>
          </cell>
          <cell r="S1954" t="str">
            <v/>
          </cell>
          <cell r="T1954" t="str">
            <v/>
          </cell>
          <cell r="U1954" t="str">
            <v>7920</v>
          </cell>
          <cell r="V1954" t="str">
            <v>ZGFT</v>
          </cell>
          <cell r="W1954">
            <v>45748</v>
          </cell>
          <cell r="X1954">
            <v>0.11</v>
          </cell>
          <cell r="Y1954">
            <v>13.543731599999999</v>
          </cell>
        </row>
        <row r="1955">
          <cell r="A1955" t="str">
            <v>PA-3361-8DA</v>
          </cell>
          <cell r="B1955" t="str">
            <v>SWITCHING POWER SUPPLY ;360W/12.2V</v>
          </cell>
          <cell r="C1955" t="str">
            <v>42P0</v>
          </cell>
          <cell r="D1955" t="str">
            <v>551</v>
          </cell>
          <cell r="E1955" t="str">
            <v/>
          </cell>
          <cell r="F1955" t="str">
            <v>ZPFT</v>
          </cell>
          <cell r="G1955" t="str">
            <v>500000100001009999</v>
          </cell>
          <cell r="H1955">
            <v>0</v>
          </cell>
          <cell r="I1955">
            <v>1000</v>
          </cell>
          <cell r="J1955">
            <v>0</v>
          </cell>
          <cell r="K1955">
            <v>0</v>
          </cell>
          <cell r="L1955">
            <v>21383.49</v>
          </cell>
          <cell r="M1955">
            <v>0</v>
          </cell>
          <cell r="N1955">
            <v>0</v>
          </cell>
          <cell r="O1955">
            <v>0</v>
          </cell>
          <cell r="P1955" t="str">
            <v/>
          </cell>
          <cell r="Q1955" t="str">
            <v>PFRTDSK00</v>
          </cell>
          <cell r="R1955" t="str">
            <v/>
          </cell>
          <cell r="S1955" t="str">
            <v/>
          </cell>
          <cell r="T1955" t="str">
            <v/>
          </cell>
          <cell r="U1955" t="str">
            <v>7920</v>
          </cell>
          <cell r="V1955" t="str">
            <v>ZGFT</v>
          </cell>
          <cell r="W1955">
            <v>45749</v>
          </cell>
          <cell r="X1955">
            <v>0.11</v>
          </cell>
          <cell r="Y1955">
            <v>23.735673900000005</v>
          </cell>
        </row>
        <row r="1956">
          <cell r="A1956" t="str">
            <v>PF-1223-1LO</v>
          </cell>
          <cell r="B1956" t="str">
            <v>POWER SHELF 22000W/51V</v>
          </cell>
          <cell r="C1956" t="str">
            <v>429L</v>
          </cell>
          <cell r="D1956" t="str">
            <v>5G1</v>
          </cell>
          <cell r="E1956" t="str">
            <v/>
          </cell>
          <cell r="F1956" t="str">
            <v>ZPFT</v>
          </cell>
          <cell r="G1956" t="str">
            <v>500000200002009999</v>
          </cell>
          <cell r="H1956">
            <v>0</v>
          </cell>
          <cell r="I1956">
            <v>1000</v>
          </cell>
          <cell r="J1956">
            <v>727282.79</v>
          </cell>
          <cell r="K1956">
            <v>631254.32999999996</v>
          </cell>
          <cell r="L1956">
            <v>651903.46</v>
          </cell>
          <cell r="M1956">
            <v>0</v>
          </cell>
          <cell r="N1956">
            <v>72361.279999999999</v>
          </cell>
          <cell r="O1956">
            <v>111</v>
          </cell>
          <cell r="P1956" t="str">
            <v/>
          </cell>
          <cell r="Q1956" t="str">
            <v>PFRTSER00</v>
          </cell>
          <cell r="R1956" t="str">
            <v/>
          </cell>
          <cell r="S1956" t="str">
            <v/>
          </cell>
          <cell r="T1956" t="str">
            <v/>
          </cell>
          <cell r="U1956" t="str">
            <v>7920</v>
          </cell>
          <cell r="V1956" t="str">
            <v>PFRT</v>
          </cell>
          <cell r="W1956">
            <v>45752</v>
          </cell>
          <cell r="X1956">
            <v>0.11</v>
          </cell>
          <cell r="Y1956">
            <v>723.61284060000003</v>
          </cell>
        </row>
        <row r="1957">
          <cell r="A1957" t="str">
            <v>PF-1333-7R</v>
          </cell>
          <cell r="B1957" t="str">
            <v>Power Shelf; 33000W/49V</v>
          </cell>
          <cell r="C1957" t="str">
            <v>429L</v>
          </cell>
          <cell r="D1957" t="str">
            <v>5G1</v>
          </cell>
          <cell r="E1957" t="str">
            <v/>
          </cell>
          <cell r="F1957" t="str">
            <v>ZPFT</v>
          </cell>
          <cell r="G1957" t="str">
            <v>500000200002009999</v>
          </cell>
          <cell r="H1957">
            <v>0</v>
          </cell>
          <cell r="I1957">
            <v>1000</v>
          </cell>
          <cell r="J1957">
            <v>0</v>
          </cell>
          <cell r="K1957">
            <v>634149.43999999994</v>
          </cell>
          <cell r="L1957">
            <v>634148.78</v>
          </cell>
          <cell r="M1957">
            <v>0</v>
          </cell>
          <cell r="N1957">
            <v>0</v>
          </cell>
          <cell r="O1957">
            <v>0</v>
          </cell>
          <cell r="P1957" t="str">
            <v/>
          </cell>
          <cell r="Q1957" t="str">
            <v>PFRTSER00</v>
          </cell>
          <cell r="R1957" t="str">
            <v/>
          </cell>
          <cell r="S1957" t="str">
            <v/>
          </cell>
          <cell r="T1957" t="str">
            <v/>
          </cell>
          <cell r="U1957" t="str">
            <v>7920</v>
          </cell>
          <cell r="V1957" t="str">
            <v>PFRT</v>
          </cell>
          <cell r="W1957">
            <v>45752</v>
          </cell>
          <cell r="X1957">
            <v>0.11</v>
          </cell>
          <cell r="Y1957">
            <v>703.90514580000001</v>
          </cell>
        </row>
        <row r="1958">
          <cell r="A1958" t="str">
            <v>PF-1333-9R</v>
          </cell>
          <cell r="B1958" t="str">
            <v>Power Shelf; 33000W/49V</v>
          </cell>
          <cell r="C1958" t="str">
            <v>429L</v>
          </cell>
          <cell r="D1958" t="str">
            <v>5G1</v>
          </cell>
          <cell r="E1958" t="str">
            <v/>
          </cell>
          <cell r="F1958" t="str">
            <v>ZPFT</v>
          </cell>
          <cell r="G1958" t="str">
            <v>500000200002009999</v>
          </cell>
          <cell r="H1958">
            <v>0</v>
          </cell>
          <cell r="I1958">
            <v>1000</v>
          </cell>
          <cell r="J1958">
            <v>0</v>
          </cell>
          <cell r="K1958">
            <v>593438</v>
          </cell>
          <cell r="L1958">
            <v>593437.34</v>
          </cell>
          <cell r="M1958">
            <v>0</v>
          </cell>
          <cell r="N1958">
            <v>0</v>
          </cell>
          <cell r="O1958">
            <v>0</v>
          </cell>
          <cell r="P1958" t="str">
            <v/>
          </cell>
          <cell r="Q1958" t="str">
            <v>PFRTSER00</v>
          </cell>
          <cell r="R1958" t="str">
            <v/>
          </cell>
          <cell r="S1958" t="str">
            <v/>
          </cell>
          <cell r="T1958" t="str">
            <v/>
          </cell>
          <cell r="U1958" t="str">
            <v>7920</v>
          </cell>
          <cell r="V1958" t="str">
            <v>PFRT</v>
          </cell>
          <cell r="W1958">
            <v>45752</v>
          </cell>
          <cell r="X1958">
            <v>0.11</v>
          </cell>
          <cell r="Y1958">
            <v>658.71544740000002</v>
          </cell>
        </row>
        <row r="1959">
          <cell r="A1959" t="str">
            <v>PF-2273-1A0N</v>
          </cell>
          <cell r="B1959" t="str">
            <v>Power Supply Shelf; 26400W/52V</v>
          </cell>
          <cell r="C1959" t="str">
            <v>429H</v>
          </cell>
          <cell r="D1959" t="str">
            <v>586</v>
          </cell>
          <cell r="E1959" t="str">
            <v/>
          </cell>
          <cell r="F1959" t="str">
            <v>ZPFT</v>
          </cell>
          <cell r="G1959" t="str">
            <v>500000860008611403</v>
          </cell>
          <cell r="H1959">
            <v>0</v>
          </cell>
          <cell r="I1959">
            <v>1000</v>
          </cell>
          <cell r="J1959">
            <v>0</v>
          </cell>
          <cell r="K1959">
            <v>0</v>
          </cell>
          <cell r="L1959">
            <v>721992.49</v>
          </cell>
          <cell r="M1959">
            <v>0</v>
          </cell>
          <cell r="N1959">
            <v>0</v>
          </cell>
          <cell r="O1959">
            <v>0</v>
          </cell>
          <cell r="P1959" t="str">
            <v/>
          </cell>
          <cell r="Q1959" t="str">
            <v>PFRTPSF00</v>
          </cell>
          <cell r="R1959" t="str">
            <v/>
          </cell>
          <cell r="S1959" t="str">
            <v/>
          </cell>
          <cell r="T1959" t="str">
            <v/>
          </cell>
          <cell r="U1959" t="str">
            <v>7920</v>
          </cell>
          <cell r="V1959" t="str">
            <v>PFRT</v>
          </cell>
          <cell r="W1959">
            <v>45749</v>
          </cell>
          <cell r="X1959">
            <v>0.11</v>
          </cell>
          <cell r="Y1959">
            <v>801.41166390000001</v>
          </cell>
        </row>
        <row r="1960">
          <cell r="A1960" t="str">
            <v>PS-2102-3S</v>
          </cell>
          <cell r="B1960" t="str">
            <v>SWITCHING POWER SUPPLY;1000W/54V</v>
          </cell>
          <cell r="C1960" t="str">
            <v>429E</v>
          </cell>
          <cell r="D1960" t="str">
            <v>563</v>
          </cell>
          <cell r="E1960" t="str">
            <v/>
          </cell>
          <cell r="F1960" t="str">
            <v>ZPFT</v>
          </cell>
          <cell r="G1960" t="str">
            <v>500000700007009999</v>
          </cell>
          <cell r="H1960">
            <v>0</v>
          </cell>
          <cell r="I1960">
            <v>1000</v>
          </cell>
          <cell r="J1960">
            <v>47360.57</v>
          </cell>
          <cell r="K1960">
            <v>53253.43</v>
          </cell>
          <cell r="L1960">
            <v>57063.32</v>
          </cell>
          <cell r="M1960">
            <v>0</v>
          </cell>
          <cell r="N1960">
            <v>6961.73</v>
          </cell>
          <cell r="O1960">
            <v>122</v>
          </cell>
          <cell r="P1960" t="str">
            <v/>
          </cell>
          <cell r="Q1960" t="str">
            <v>PFRTNET00</v>
          </cell>
          <cell r="R1960" t="str">
            <v/>
          </cell>
          <cell r="S1960" t="str">
            <v/>
          </cell>
          <cell r="T1960" t="str">
            <v/>
          </cell>
          <cell r="U1960" t="str">
            <v>7920</v>
          </cell>
          <cell r="V1960" t="str">
            <v>PFRT</v>
          </cell>
          <cell r="W1960">
            <v>45752</v>
          </cell>
          <cell r="X1960">
            <v>0.11</v>
          </cell>
          <cell r="Y1960">
            <v>63.340285200000004</v>
          </cell>
        </row>
        <row r="1961">
          <cell r="A1961" t="str">
            <v>PS-2102-3S1</v>
          </cell>
          <cell r="B1961" t="str">
            <v>SWITCHING POWER SUPPLY;1000W/54V</v>
          </cell>
          <cell r="C1961" t="str">
            <v>429E</v>
          </cell>
          <cell r="D1961" t="str">
            <v>563</v>
          </cell>
          <cell r="E1961" t="str">
            <v/>
          </cell>
          <cell r="F1961" t="str">
            <v>ZPFT</v>
          </cell>
          <cell r="G1961" t="str">
            <v>500000700007009999</v>
          </cell>
          <cell r="H1961">
            <v>0</v>
          </cell>
          <cell r="I1961">
            <v>1000</v>
          </cell>
          <cell r="J1961">
            <v>55112.55</v>
          </cell>
          <cell r="K1961">
            <v>55098.75</v>
          </cell>
          <cell r="L1961">
            <v>60271.67</v>
          </cell>
          <cell r="M1961">
            <v>0</v>
          </cell>
          <cell r="N1961">
            <v>22722.42</v>
          </cell>
          <cell r="O1961">
            <v>377</v>
          </cell>
          <cell r="P1961" t="str">
            <v/>
          </cell>
          <cell r="Q1961" t="str">
            <v>PFRTNET00</v>
          </cell>
          <cell r="R1961" t="str">
            <v/>
          </cell>
          <cell r="S1961" t="str">
            <v/>
          </cell>
          <cell r="T1961" t="str">
            <v/>
          </cell>
          <cell r="U1961" t="str">
            <v>7920</v>
          </cell>
          <cell r="V1961" t="str">
            <v>PFRT</v>
          </cell>
          <cell r="W1961">
            <v>45752</v>
          </cell>
          <cell r="X1961">
            <v>0.11</v>
          </cell>
          <cell r="Y1961">
            <v>66.901553700000008</v>
          </cell>
        </row>
        <row r="1962">
          <cell r="A1962" t="str">
            <v>PS-2102-3S2</v>
          </cell>
          <cell r="B1962" t="str">
            <v>SWITCHING POWER SUPPLY;1000W/54V</v>
          </cell>
          <cell r="C1962" t="str">
            <v>429E</v>
          </cell>
          <cell r="D1962" t="str">
            <v>563</v>
          </cell>
          <cell r="E1962" t="str">
            <v/>
          </cell>
          <cell r="F1962" t="str">
            <v>ZPFT</v>
          </cell>
          <cell r="G1962" t="str">
            <v>500000700007009999</v>
          </cell>
          <cell r="H1962">
            <v>0</v>
          </cell>
          <cell r="I1962">
            <v>1000</v>
          </cell>
          <cell r="J1962">
            <v>54463.17</v>
          </cell>
          <cell r="K1962">
            <v>51877.93</v>
          </cell>
          <cell r="L1962">
            <v>55869.4</v>
          </cell>
          <cell r="M1962">
            <v>0</v>
          </cell>
          <cell r="N1962">
            <v>16202.13</v>
          </cell>
          <cell r="O1962">
            <v>290</v>
          </cell>
          <cell r="P1962" t="str">
            <v/>
          </cell>
          <cell r="Q1962" t="str">
            <v>PFRTNET00</v>
          </cell>
          <cell r="R1962" t="str">
            <v/>
          </cell>
          <cell r="S1962" t="str">
            <v/>
          </cell>
          <cell r="T1962" t="str">
            <v/>
          </cell>
          <cell r="U1962" t="str">
            <v>7920</v>
          </cell>
          <cell r="V1962" t="str">
            <v>PFRT</v>
          </cell>
          <cell r="W1962">
            <v>45752</v>
          </cell>
          <cell r="X1962">
            <v>0.11</v>
          </cell>
          <cell r="Y1962">
            <v>62.015034000000007</v>
          </cell>
        </row>
        <row r="1963">
          <cell r="A1963" t="str">
            <v>PS-2112-9S-LF</v>
          </cell>
          <cell r="B1963" t="str">
            <v>SWITCHING POWER SUPPLY;1050W/12V</v>
          </cell>
          <cell r="C1963" t="str">
            <v>429E</v>
          </cell>
          <cell r="D1963" t="str">
            <v>561</v>
          </cell>
          <cell r="E1963" t="str">
            <v/>
          </cell>
          <cell r="F1963" t="str">
            <v>ZPFT</v>
          </cell>
          <cell r="G1963" t="str">
            <v>500000200002009999</v>
          </cell>
          <cell r="H1963">
            <v>0</v>
          </cell>
          <cell r="I1963">
            <v>1000</v>
          </cell>
          <cell r="J1963">
            <v>127431.32</v>
          </cell>
          <cell r="K1963">
            <v>62320.94</v>
          </cell>
          <cell r="L1963">
            <v>67516.47</v>
          </cell>
          <cell r="M1963">
            <v>0</v>
          </cell>
          <cell r="N1963">
            <v>6144</v>
          </cell>
          <cell r="O1963">
            <v>91</v>
          </cell>
          <cell r="P1963" t="str">
            <v/>
          </cell>
          <cell r="Q1963" t="str">
            <v>PFRTSER00</v>
          </cell>
          <cell r="R1963" t="str">
            <v/>
          </cell>
          <cell r="S1963" t="str">
            <v/>
          </cell>
          <cell r="T1963" t="str">
            <v/>
          </cell>
          <cell r="U1963" t="str">
            <v>7920</v>
          </cell>
          <cell r="V1963" t="str">
            <v>PFRT</v>
          </cell>
          <cell r="W1963">
            <v>45752</v>
          </cell>
          <cell r="X1963">
            <v>0.11</v>
          </cell>
          <cell r="Y1963">
            <v>74.9432817</v>
          </cell>
        </row>
        <row r="1964">
          <cell r="A1964" t="str">
            <v>PS-2122-9S</v>
          </cell>
          <cell r="B1964" t="str">
            <v>SWITCHING POWER SUPPLY;1200W/12V</v>
          </cell>
          <cell r="C1964" t="str">
            <v>429E</v>
          </cell>
          <cell r="D1964" t="str">
            <v>561</v>
          </cell>
          <cell r="E1964" t="str">
            <v/>
          </cell>
          <cell r="F1964" t="str">
            <v>ZPFT</v>
          </cell>
          <cell r="G1964" t="str">
            <v>500000200002001301</v>
          </cell>
          <cell r="H1964">
            <v>0</v>
          </cell>
          <cell r="I1964">
            <v>1000</v>
          </cell>
          <cell r="J1964">
            <v>97720.14</v>
          </cell>
          <cell r="K1964">
            <v>99890.69</v>
          </cell>
          <cell r="L1964">
            <v>96288.6</v>
          </cell>
          <cell r="M1964">
            <v>0</v>
          </cell>
          <cell r="N1964">
            <v>6932.78</v>
          </cell>
          <cell r="O1964">
            <v>72</v>
          </cell>
          <cell r="P1964" t="str">
            <v/>
          </cell>
          <cell r="Q1964" t="str">
            <v>PFRTSER00</v>
          </cell>
          <cell r="R1964" t="str">
            <v/>
          </cell>
          <cell r="S1964" t="str">
            <v/>
          </cell>
          <cell r="T1964" t="str">
            <v/>
          </cell>
          <cell r="U1964" t="str">
            <v>7920</v>
          </cell>
          <cell r="V1964" t="str">
            <v>PFRT</v>
          </cell>
          <cell r="W1964">
            <v>45752</v>
          </cell>
          <cell r="X1964">
            <v>0.11</v>
          </cell>
          <cell r="Y1964">
            <v>106.88034600000002</v>
          </cell>
        </row>
        <row r="1965">
          <cell r="A1965" t="str">
            <v>PS-2162-9S</v>
          </cell>
          <cell r="B1965" t="str">
            <v>SWITCHING POWER SUPPLY;1600W/12V</v>
          </cell>
          <cell r="C1965" t="str">
            <v>429E</v>
          </cell>
          <cell r="D1965" t="str">
            <v>561</v>
          </cell>
          <cell r="E1965" t="str">
            <v/>
          </cell>
          <cell r="F1965" t="str">
            <v>ZPFT</v>
          </cell>
          <cell r="G1965" t="str">
            <v>500000200002001402</v>
          </cell>
          <cell r="H1965">
            <v>0</v>
          </cell>
          <cell r="I1965">
            <v>1000</v>
          </cell>
          <cell r="J1965">
            <v>125626.37</v>
          </cell>
          <cell r="K1965">
            <v>68145.45</v>
          </cell>
          <cell r="L1965">
            <v>68575.899999999994</v>
          </cell>
          <cell r="M1965">
            <v>0</v>
          </cell>
          <cell r="N1965">
            <v>6240.41</v>
          </cell>
          <cell r="O1965">
            <v>91</v>
          </cell>
          <cell r="P1965" t="str">
            <v/>
          </cell>
          <cell r="Q1965" t="str">
            <v>PFRTSER00</v>
          </cell>
          <cell r="R1965" t="str">
            <v/>
          </cell>
          <cell r="S1965" t="str">
            <v/>
          </cell>
          <cell r="T1965" t="str">
            <v/>
          </cell>
          <cell r="U1965" t="str">
            <v>7920</v>
          </cell>
          <cell r="V1965" t="str">
            <v>PFRT</v>
          </cell>
          <cell r="W1965">
            <v>45752</v>
          </cell>
          <cell r="X1965">
            <v>0.11</v>
          </cell>
          <cell r="Y1965">
            <v>76.119248999999996</v>
          </cell>
        </row>
        <row r="1966">
          <cell r="A1966" t="str">
            <v>PS-2251-3S</v>
          </cell>
          <cell r="B1966" t="str">
            <v>SWCHING POWER SUPPLY;250W/12V</v>
          </cell>
          <cell r="C1966" t="str">
            <v>429E</v>
          </cell>
          <cell r="D1966" t="str">
            <v>561</v>
          </cell>
          <cell r="E1966" t="str">
            <v/>
          </cell>
          <cell r="F1966" t="str">
            <v>ZPFT</v>
          </cell>
          <cell r="G1966" t="str">
            <v>500000200002001402</v>
          </cell>
          <cell r="H1966">
            <v>0</v>
          </cell>
          <cell r="I1966">
            <v>1000</v>
          </cell>
          <cell r="J1966">
            <v>52053.69</v>
          </cell>
          <cell r="K1966">
            <v>34696.050000000003</v>
          </cell>
          <cell r="L1966">
            <v>39111.46</v>
          </cell>
          <cell r="M1966">
            <v>0</v>
          </cell>
          <cell r="N1966">
            <v>3285.36</v>
          </cell>
          <cell r="O1966">
            <v>84</v>
          </cell>
          <cell r="P1966" t="str">
            <v/>
          </cell>
          <cell r="Q1966" t="str">
            <v>PFRTSER00</v>
          </cell>
          <cell r="R1966" t="str">
            <v/>
          </cell>
          <cell r="S1966" t="str">
            <v/>
          </cell>
          <cell r="T1966" t="str">
            <v/>
          </cell>
          <cell r="U1966" t="str">
            <v>7920</v>
          </cell>
          <cell r="V1966" t="str">
            <v>PFRT</v>
          </cell>
          <cell r="W1966">
            <v>45752</v>
          </cell>
          <cell r="X1966">
            <v>0.11</v>
          </cell>
          <cell r="Y1966">
            <v>43.413720600000005</v>
          </cell>
        </row>
        <row r="1967">
          <cell r="A1967" t="str">
            <v>PS-2322-1A0C-LF</v>
          </cell>
          <cell r="B1967" t="str">
            <v>Power Shelf-Power Supply Unit 3200W12.5V</v>
          </cell>
          <cell r="C1967" t="str">
            <v>429H</v>
          </cell>
          <cell r="D1967" t="str">
            <v>586</v>
          </cell>
          <cell r="E1967" t="str">
            <v/>
          </cell>
          <cell r="F1967" t="str">
            <v>ZPFT</v>
          </cell>
          <cell r="G1967" t="str">
            <v>500000860008601403</v>
          </cell>
          <cell r="H1967">
            <v>0</v>
          </cell>
          <cell r="I1967">
            <v>1000</v>
          </cell>
          <cell r="J1967">
            <v>0</v>
          </cell>
          <cell r="K1967">
            <v>457063.81</v>
          </cell>
          <cell r="L1967">
            <v>466811.17</v>
          </cell>
          <cell r="M1967">
            <v>0</v>
          </cell>
          <cell r="N1967">
            <v>0</v>
          </cell>
          <cell r="O1967">
            <v>0</v>
          </cell>
          <cell r="P1967" t="str">
            <v/>
          </cell>
          <cell r="Q1967" t="str">
            <v>PFRTPSF00</v>
          </cell>
          <cell r="R1967" t="str">
            <v/>
          </cell>
          <cell r="S1967" t="str">
            <v/>
          </cell>
          <cell r="T1967" t="str">
            <v/>
          </cell>
          <cell r="U1967" t="str">
            <v>7920</v>
          </cell>
          <cell r="V1967" t="str">
            <v>PFRT</v>
          </cell>
          <cell r="W1967">
            <v>45752</v>
          </cell>
          <cell r="X1967">
            <v>0.11</v>
          </cell>
          <cell r="Y1967">
            <v>518.16039870000009</v>
          </cell>
        </row>
        <row r="1968">
          <cell r="A1968" t="str">
            <v>PS-2422-1ADU</v>
          </cell>
          <cell r="B1968" t="str">
            <v>Power Shelf- Power Supply Unit;4200W</v>
          </cell>
          <cell r="C1968" t="str">
            <v>429H</v>
          </cell>
          <cell r="D1968" t="str">
            <v>586</v>
          </cell>
          <cell r="E1968" t="str">
            <v/>
          </cell>
          <cell r="F1968" t="str">
            <v>ZPFT</v>
          </cell>
          <cell r="G1968" t="str">
            <v>500000860008601403</v>
          </cell>
          <cell r="H1968">
            <v>0</v>
          </cell>
          <cell r="I1968">
            <v>1000</v>
          </cell>
          <cell r="J1968">
            <v>351836.35</v>
          </cell>
          <cell r="K1968">
            <v>354036.65</v>
          </cell>
          <cell r="L1968">
            <v>350213.94</v>
          </cell>
          <cell r="M1968">
            <v>0</v>
          </cell>
          <cell r="N1968">
            <v>841564.1</v>
          </cell>
          <cell r="O1968">
            <v>2403</v>
          </cell>
          <cell r="P1968" t="str">
            <v/>
          </cell>
          <cell r="Q1968" t="str">
            <v>PFRTPSF00</v>
          </cell>
          <cell r="R1968" t="str">
            <v/>
          </cell>
          <cell r="S1968" t="str">
            <v/>
          </cell>
          <cell r="T1968" t="str">
            <v/>
          </cell>
          <cell r="U1968" t="str">
            <v>7920</v>
          </cell>
          <cell r="V1968" t="str">
            <v>PFRT</v>
          </cell>
          <cell r="W1968">
            <v>45752</v>
          </cell>
          <cell r="X1968">
            <v>0.11</v>
          </cell>
          <cell r="Y1968">
            <v>388.7374734</v>
          </cell>
        </row>
        <row r="1969">
          <cell r="A1969" t="str">
            <v>PS-2501-6S</v>
          </cell>
          <cell r="B1969" t="str">
            <v>SWITCHING POWER SUPPLY;500W/12V</v>
          </cell>
          <cell r="C1969" t="str">
            <v>429E</v>
          </cell>
          <cell r="D1969" t="str">
            <v>563</v>
          </cell>
          <cell r="E1969" t="str">
            <v/>
          </cell>
          <cell r="F1969" t="str">
            <v>ZPFT</v>
          </cell>
          <cell r="G1969" t="str">
            <v>500000700007009999</v>
          </cell>
          <cell r="H1969">
            <v>0</v>
          </cell>
          <cell r="I1969">
            <v>1000</v>
          </cell>
          <cell r="J1969">
            <v>0</v>
          </cell>
          <cell r="K1969">
            <v>47411.42</v>
          </cell>
          <cell r="L1969">
            <v>52925.87</v>
          </cell>
          <cell r="M1969">
            <v>0</v>
          </cell>
          <cell r="N1969">
            <v>0</v>
          </cell>
          <cell r="O1969">
            <v>0</v>
          </cell>
          <cell r="P1969" t="str">
            <v/>
          </cell>
          <cell r="Q1969" t="str">
            <v>PFRTNET00</v>
          </cell>
          <cell r="R1969" t="str">
            <v/>
          </cell>
          <cell r="S1969" t="str">
            <v/>
          </cell>
          <cell r="T1969" t="str">
            <v/>
          </cell>
          <cell r="U1969" t="str">
            <v>7920</v>
          </cell>
          <cell r="V1969" t="str">
            <v>PFRT</v>
          </cell>
          <cell r="W1969">
            <v>45752</v>
          </cell>
          <cell r="X1969">
            <v>0.11</v>
          </cell>
          <cell r="Y1969">
            <v>58.747715700000008</v>
          </cell>
        </row>
        <row r="1970">
          <cell r="A1970" t="str">
            <v>PS-2501-6SA</v>
          </cell>
          <cell r="B1970" t="str">
            <v>SWITCHING POWER SUPPLY;500W/12V</v>
          </cell>
          <cell r="C1970" t="str">
            <v>429E</v>
          </cell>
          <cell r="D1970" t="str">
            <v>563</v>
          </cell>
          <cell r="E1970" t="str">
            <v/>
          </cell>
          <cell r="F1970" t="str">
            <v>ZPFT</v>
          </cell>
          <cell r="G1970" t="str">
            <v>500000700007009999</v>
          </cell>
          <cell r="H1970">
            <v>0</v>
          </cell>
          <cell r="I1970">
            <v>1000</v>
          </cell>
          <cell r="J1970">
            <v>0</v>
          </cell>
          <cell r="K1970">
            <v>47709.760000000002</v>
          </cell>
          <cell r="L1970">
            <v>52929.22</v>
          </cell>
          <cell r="M1970">
            <v>0</v>
          </cell>
          <cell r="N1970">
            <v>0</v>
          </cell>
          <cell r="O1970">
            <v>0</v>
          </cell>
          <cell r="P1970" t="str">
            <v/>
          </cell>
          <cell r="Q1970" t="str">
            <v>PFRTNET00</v>
          </cell>
          <cell r="R1970" t="str">
            <v/>
          </cell>
          <cell r="S1970" t="str">
            <v/>
          </cell>
          <cell r="T1970" t="str">
            <v/>
          </cell>
          <cell r="U1970" t="str">
            <v>7920</v>
          </cell>
          <cell r="V1970" t="str">
            <v>PFRT</v>
          </cell>
          <cell r="W1970">
            <v>45752</v>
          </cell>
          <cell r="X1970">
            <v>0.11</v>
          </cell>
          <cell r="Y1970">
            <v>58.751434200000006</v>
          </cell>
        </row>
        <row r="1971">
          <cell r="A1971" t="str">
            <v>PS-2522-1L1</v>
          </cell>
          <cell r="B1971" t="str">
            <v>SWITCHING POWER SUPPLY;5200W/55.62V</v>
          </cell>
          <cell r="C1971" t="str">
            <v>429L</v>
          </cell>
          <cell r="D1971" t="str">
            <v>5G1</v>
          </cell>
          <cell r="E1971" t="str">
            <v/>
          </cell>
          <cell r="F1971" t="str">
            <v>ZPFT</v>
          </cell>
          <cell r="G1971" t="str">
            <v>500000200002009999</v>
          </cell>
          <cell r="H1971">
            <v>0</v>
          </cell>
          <cell r="I1971">
            <v>1000</v>
          </cell>
          <cell r="J1971">
            <v>258409.44</v>
          </cell>
          <cell r="K1971">
            <v>191729.92000000001</v>
          </cell>
          <cell r="L1971">
            <v>192120.27</v>
          </cell>
          <cell r="M1971">
            <v>0</v>
          </cell>
          <cell r="N1971">
            <v>3458.16</v>
          </cell>
          <cell r="O1971">
            <v>18</v>
          </cell>
          <cell r="P1971" t="str">
            <v/>
          </cell>
          <cell r="Q1971" t="str">
            <v>PFRTSER00</v>
          </cell>
          <cell r="R1971" t="str">
            <v/>
          </cell>
          <cell r="S1971" t="str">
            <v/>
          </cell>
          <cell r="T1971" t="str">
            <v/>
          </cell>
          <cell r="U1971" t="str">
            <v>7920</v>
          </cell>
          <cell r="V1971" t="str">
            <v>PFRT</v>
          </cell>
          <cell r="W1971">
            <v>45752</v>
          </cell>
          <cell r="X1971">
            <v>0.11</v>
          </cell>
          <cell r="Y1971">
            <v>213.25349969999999</v>
          </cell>
        </row>
        <row r="1972">
          <cell r="A1972" t="str">
            <v>PS-2601-3S</v>
          </cell>
          <cell r="B1972" t="str">
            <v>SWITCHING POWER SUPPLY;600W/54V</v>
          </cell>
          <cell r="C1972" t="str">
            <v>429E</v>
          </cell>
          <cell r="D1972" t="str">
            <v>563</v>
          </cell>
          <cell r="E1972" t="str">
            <v/>
          </cell>
          <cell r="F1972" t="str">
            <v>ZPFT</v>
          </cell>
          <cell r="G1972" t="str">
            <v>500000700007009999</v>
          </cell>
          <cell r="H1972">
            <v>0</v>
          </cell>
          <cell r="I1972">
            <v>1000</v>
          </cell>
          <cell r="J1972">
            <v>47064.73</v>
          </cell>
          <cell r="K1972">
            <v>47737.89</v>
          </cell>
          <cell r="L1972">
            <v>51562.81</v>
          </cell>
          <cell r="M1972">
            <v>0</v>
          </cell>
          <cell r="N1972">
            <v>42848.7</v>
          </cell>
          <cell r="O1972">
            <v>831</v>
          </cell>
          <cell r="P1972" t="str">
            <v/>
          </cell>
          <cell r="Q1972" t="str">
            <v>PFRTNET00</v>
          </cell>
          <cell r="R1972" t="str">
            <v/>
          </cell>
          <cell r="S1972" t="str">
            <v/>
          </cell>
          <cell r="T1972" t="str">
            <v/>
          </cell>
          <cell r="U1972" t="str">
            <v>7920</v>
          </cell>
          <cell r="V1972" t="str">
            <v>PFRT</v>
          </cell>
          <cell r="W1972">
            <v>45752</v>
          </cell>
          <cell r="X1972">
            <v>0.11</v>
          </cell>
          <cell r="Y1972">
            <v>57.234719100000007</v>
          </cell>
        </row>
        <row r="1973">
          <cell r="A1973" t="str">
            <v>PS-2601-3S1</v>
          </cell>
          <cell r="B1973" t="str">
            <v>SWITCHING POWER SUPPLY;600W/54V</v>
          </cell>
          <cell r="C1973" t="str">
            <v>429E</v>
          </cell>
          <cell r="D1973" t="str">
            <v>563</v>
          </cell>
          <cell r="E1973" t="str">
            <v/>
          </cell>
          <cell r="F1973" t="str">
            <v>ZPFT</v>
          </cell>
          <cell r="G1973" t="str">
            <v>500000700007009999</v>
          </cell>
          <cell r="H1973">
            <v>0</v>
          </cell>
          <cell r="I1973">
            <v>1000</v>
          </cell>
          <cell r="J1973">
            <v>56540</v>
          </cell>
          <cell r="K1973">
            <v>48823.45</v>
          </cell>
          <cell r="L1973">
            <v>54083.63</v>
          </cell>
          <cell r="M1973">
            <v>0</v>
          </cell>
          <cell r="N1973">
            <v>0</v>
          </cell>
          <cell r="O1973">
            <v>0</v>
          </cell>
          <cell r="P1973" t="str">
            <v/>
          </cell>
          <cell r="Q1973" t="str">
            <v>PFRTNET00</v>
          </cell>
          <cell r="R1973" t="str">
            <v/>
          </cell>
          <cell r="S1973" t="str">
            <v/>
          </cell>
          <cell r="T1973" t="str">
            <v/>
          </cell>
          <cell r="U1973" t="str">
            <v>7920</v>
          </cell>
          <cell r="V1973" t="str">
            <v>PFRT</v>
          </cell>
          <cell r="W1973">
            <v>45752</v>
          </cell>
          <cell r="X1973">
            <v>0.11</v>
          </cell>
          <cell r="Y1973">
            <v>60.032829300000003</v>
          </cell>
        </row>
        <row r="1974">
          <cell r="A1974" t="str">
            <v>PS-2601-3S2</v>
          </cell>
          <cell r="B1974" t="str">
            <v>SWITCHING POWER SUPPLY;600W/54V</v>
          </cell>
          <cell r="C1974" t="str">
            <v>429E</v>
          </cell>
          <cell r="D1974" t="str">
            <v>563</v>
          </cell>
          <cell r="E1974" t="str">
            <v/>
          </cell>
          <cell r="F1974" t="str">
            <v>ZPFT</v>
          </cell>
          <cell r="G1974" t="str">
            <v>500000700007009999</v>
          </cell>
          <cell r="H1974">
            <v>0</v>
          </cell>
          <cell r="I1974">
            <v>1000</v>
          </cell>
          <cell r="J1974">
            <v>46638</v>
          </cell>
          <cell r="K1974">
            <v>46638.01</v>
          </cell>
          <cell r="L1974">
            <v>50594.76</v>
          </cell>
          <cell r="M1974">
            <v>0</v>
          </cell>
          <cell r="N1974">
            <v>14166.53</v>
          </cell>
          <cell r="O1974">
            <v>280</v>
          </cell>
          <cell r="P1974" t="str">
            <v/>
          </cell>
          <cell r="Q1974" t="str">
            <v>PFRTNET00</v>
          </cell>
          <cell r="R1974" t="str">
            <v/>
          </cell>
          <cell r="S1974" t="str">
            <v/>
          </cell>
          <cell r="T1974" t="str">
            <v/>
          </cell>
          <cell r="U1974" t="str">
            <v>7920</v>
          </cell>
          <cell r="V1974" t="str">
            <v>PFRT</v>
          </cell>
          <cell r="W1974">
            <v>45752</v>
          </cell>
          <cell r="X1974">
            <v>0.11</v>
          </cell>
          <cell r="Y1974">
            <v>56.160183600000003</v>
          </cell>
        </row>
        <row r="1975">
          <cell r="A1975" t="str">
            <v>PS-2651-3S-LF</v>
          </cell>
          <cell r="B1975" t="str">
            <v>SWITCHING POWER SUPPLY;650W/12V</v>
          </cell>
          <cell r="C1975" t="str">
            <v>429E</v>
          </cell>
          <cell r="D1975" t="str">
            <v>563</v>
          </cell>
          <cell r="E1975" t="str">
            <v/>
          </cell>
          <cell r="F1975" t="str">
            <v>ZPFT</v>
          </cell>
          <cell r="G1975" t="str">
            <v>500000700007009999</v>
          </cell>
          <cell r="H1975">
            <v>0</v>
          </cell>
          <cell r="I1975">
            <v>1000</v>
          </cell>
          <cell r="J1975">
            <v>364345</v>
          </cell>
          <cell r="K1975">
            <v>46548.58</v>
          </cell>
          <cell r="L1975">
            <v>51692.06</v>
          </cell>
          <cell r="M1975">
            <v>0</v>
          </cell>
          <cell r="N1975">
            <v>4342.13</v>
          </cell>
          <cell r="O1975">
            <v>84</v>
          </cell>
          <cell r="P1975" t="str">
            <v/>
          </cell>
          <cell r="Q1975" t="str">
            <v>PFRTNET00</v>
          </cell>
          <cell r="R1975" t="str">
            <v/>
          </cell>
          <cell r="S1975" t="str">
            <v/>
          </cell>
          <cell r="T1975" t="str">
            <v/>
          </cell>
          <cell r="U1975" t="str">
            <v>7920</v>
          </cell>
          <cell r="V1975" t="str">
            <v>PFRT</v>
          </cell>
          <cell r="W1975">
            <v>45752</v>
          </cell>
          <cell r="X1975">
            <v>0.11</v>
          </cell>
          <cell r="Y1975">
            <v>57.378186599999999</v>
          </cell>
        </row>
        <row r="1976">
          <cell r="A1976" t="str">
            <v>PS-2651-3SA-LF</v>
          </cell>
          <cell r="B1976" t="str">
            <v>SWITCHING POWER SUPPLY;650W/12V</v>
          </cell>
          <cell r="C1976" t="str">
            <v>429E</v>
          </cell>
          <cell r="D1976" t="str">
            <v>563</v>
          </cell>
          <cell r="E1976" t="str">
            <v/>
          </cell>
          <cell r="F1976" t="str">
            <v>ZPFT</v>
          </cell>
          <cell r="G1976" t="str">
            <v>500000700007009999</v>
          </cell>
          <cell r="H1976">
            <v>0</v>
          </cell>
          <cell r="I1976">
            <v>1000</v>
          </cell>
          <cell r="J1976">
            <v>66102.16</v>
          </cell>
          <cell r="K1976">
            <v>46992.78</v>
          </cell>
          <cell r="L1976">
            <v>52135.29</v>
          </cell>
          <cell r="M1976">
            <v>0</v>
          </cell>
          <cell r="N1976">
            <v>4587.91</v>
          </cell>
          <cell r="O1976">
            <v>88</v>
          </cell>
          <cell r="P1976" t="str">
            <v/>
          </cell>
          <cell r="Q1976" t="str">
            <v>PFRTNET00</v>
          </cell>
          <cell r="R1976" t="str">
            <v/>
          </cell>
          <cell r="S1976" t="str">
            <v/>
          </cell>
          <cell r="T1976" t="str">
            <v/>
          </cell>
          <cell r="U1976" t="str">
            <v>7920</v>
          </cell>
          <cell r="V1976" t="str">
            <v>PFRT</v>
          </cell>
          <cell r="W1976">
            <v>45752</v>
          </cell>
          <cell r="X1976">
            <v>0.11</v>
          </cell>
          <cell r="Y1976">
            <v>57.870171900000003</v>
          </cell>
        </row>
        <row r="1977">
          <cell r="A1977" t="str">
            <v>PS-4601-1UV</v>
          </cell>
          <cell r="B1977" t="str">
            <v>SWITCHING POWER SUPPLY;600W/12V</v>
          </cell>
          <cell r="C1977" t="str">
            <v>42P0</v>
          </cell>
          <cell r="D1977" t="str">
            <v>576</v>
          </cell>
          <cell r="E1977" t="str">
            <v/>
          </cell>
          <cell r="F1977" t="str">
            <v>ZPFT</v>
          </cell>
          <cell r="G1977" t="str">
            <v>500002800028009000</v>
          </cell>
          <cell r="H1977">
            <v>0</v>
          </cell>
          <cell r="I1977">
            <v>1000</v>
          </cell>
          <cell r="J1977">
            <v>36037.589999999997</v>
          </cell>
          <cell r="K1977">
            <v>33006.68</v>
          </cell>
          <cell r="L1977">
            <v>33138.949999999997</v>
          </cell>
          <cell r="M1977">
            <v>0</v>
          </cell>
          <cell r="N1977">
            <v>69757.490000000005</v>
          </cell>
          <cell r="O1977">
            <v>2105</v>
          </cell>
          <cell r="P1977" t="str">
            <v/>
          </cell>
          <cell r="Q1977" t="str">
            <v>PFRTGAM00</v>
          </cell>
          <cell r="R1977" t="str">
            <v/>
          </cell>
          <cell r="S1977" t="str">
            <v/>
          </cell>
          <cell r="T1977" t="str">
            <v/>
          </cell>
          <cell r="U1977" t="str">
            <v>7920</v>
          </cell>
          <cell r="V1977" t="str">
            <v>ZGFT</v>
          </cell>
          <cell r="W1977">
            <v>45748</v>
          </cell>
          <cell r="X1977">
            <v>0.11</v>
          </cell>
          <cell r="Y1977">
            <v>36.784234499999997</v>
          </cell>
        </row>
        <row r="1978">
          <cell r="A1978" t="str">
            <v>PS-4851-6UV</v>
          </cell>
          <cell r="B1978" t="str">
            <v>SWITCHING POWER SUPPLY;850W/12V</v>
          </cell>
          <cell r="C1978" t="str">
            <v>42P0</v>
          </cell>
          <cell r="D1978" t="str">
            <v>576</v>
          </cell>
          <cell r="E1978" t="str">
            <v/>
          </cell>
          <cell r="F1978" t="str">
            <v>ZPFT</v>
          </cell>
          <cell r="G1978" t="str">
            <v>500002800028009000</v>
          </cell>
          <cell r="H1978">
            <v>0</v>
          </cell>
          <cell r="I1978">
            <v>1000</v>
          </cell>
          <cell r="J1978">
            <v>40767.9</v>
          </cell>
          <cell r="K1978">
            <v>40472.550000000003</v>
          </cell>
          <cell r="L1978">
            <v>40536.71</v>
          </cell>
          <cell r="M1978">
            <v>0</v>
          </cell>
          <cell r="N1978">
            <v>59710.58</v>
          </cell>
          <cell r="O1978">
            <v>1473</v>
          </cell>
          <cell r="P1978" t="str">
            <v/>
          </cell>
          <cell r="Q1978" t="str">
            <v>PFRTGAM00</v>
          </cell>
          <cell r="R1978" t="str">
            <v/>
          </cell>
          <cell r="S1978" t="str">
            <v/>
          </cell>
          <cell r="T1978" t="str">
            <v/>
          </cell>
          <cell r="U1978" t="str">
            <v>7920</v>
          </cell>
          <cell r="V1978" t="str">
            <v>ZGFT</v>
          </cell>
          <cell r="W1978">
            <v>45748</v>
          </cell>
          <cell r="X1978">
            <v>0.11</v>
          </cell>
          <cell r="Y1978">
            <v>44.9957481</v>
          </cell>
        </row>
        <row r="1979">
          <cell r="A1979" t="str">
            <v>PS-5551-1UV</v>
          </cell>
          <cell r="B1979" t="str">
            <v>SWITCHING POWER SUPPLY;550W/12V</v>
          </cell>
          <cell r="C1979" t="str">
            <v>42P0</v>
          </cell>
          <cell r="D1979" t="str">
            <v>576</v>
          </cell>
          <cell r="E1979" t="str">
            <v/>
          </cell>
          <cell r="F1979" t="str">
            <v>ZPFT</v>
          </cell>
          <cell r="G1979" t="str">
            <v>500002800028009000</v>
          </cell>
          <cell r="H1979">
            <v>0</v>
          </cell>
          <cell r="I1979">
            <v>1000</v>
          </cell>
          <cell r="J1979">
            <v>65760</v>
          </cell>
          <cell r="K1979">
            <v>35956.19</v>
          </cell>
          <cell r="L1979">
            <v>41079.71</v>
          </cell>
          <cell r="M1979">
            <v>0</v>
          </cell>
          <cell r="N1979">
            <v>1068.07</v>
          </cell>
          <cell r="O1979">
            <v>26</v>
          </cell>
          <cell r="P1979" t="str">
            <v/>
          </cell>
          <cell r="Q1979" t="str">
            <v>PFRTGAM00</v>
          </cell>
          <cell r="R1979" t="str">
            <v/>
          </cell>
          <cell r="S1979" t="str">
            <v/>
          </cell>
          <cell r="T1979" t="str">
            <v/>
          </cell>
          <cell r="U1979" t="str">
            <v>7920</v>
          </cell>
          <cell r="V1979" t="str">
            <v>ZGFT</v>
          </cell>
          <cell r="W1979">
            <v>45748</v>
          </cell>
          <cell r="X1979">
            <v>0.11</v>
          </cell>
          <cell r="Y1979">
            <v>45.598478100000001</v>
          </cell>
        </row>
        <row r="1980">
          <cell r="A1980" t="str">
            <v>PS-5601-60IP</v>
          </cell>
          <cell r="B1980" t="str">
            <v>SWITCHING POWER SUPPLY ; 600W/12V</v>
          </cell>
          <cell r="C1980" t="str">
            <v>42P0</v>
          </cell>
          <cell r="D1980" t="str">
            <v>576</v>
          </cell>
          <cell r="E1980" t="str">
            <v/>
          </cell>
          <cell r="F1980" t="str">
            <v>ZPFT</v>
          </cell>
          <cell r="G1980" t="str">
            <v>500002800028009000</v>
          </cell>
          <cell r="H1980">
            <v>0</v>
          </cell>
          <cell r="I1980">
            <v>1000</v>
          </cell>
          <cell r="J1980">
            <v>0</v>
          </cell>
          <cell r="K1980">
            <v>35537.11</v>
          </cell>
          <cell r="L1980">
            <v>35082.239999999998</v>
          </cell>
          <cell r="M1980">
            <v>0</v>
          </cell>
          <cell r="N1980">
            <v>0</v>
          </cell>
          <cell r="O1980">
            <v>0</v>
          </cell>
          <cell r="P1980" t="str">
            <v/>
          </cell>
          <cell r="Q1980" t="str">
            <v>PFRTGAM00</v>
          </cell>
          <cell r="R1980" t="str">
            <v/>
          </cell>
          <cell r="S1980" t="str">
            <v/>
          </cell>
          <cell r="T1980" t="str">
            <v/>
          </cell>
          <cell r="U1980" t="str">
            <v>7920</v>
          </cell>
          <cell r="V1980" t="str">
            <v>ZGFT</v>
          </cell>
          <cell r="W1980">
            <v>45748</v>
          </cell>
          <cell r="X1980">
            <v>0.11</v>
          </cell>
          <cell r="Y1980">
            <v>38.941286400000003</v>
          </cell>
        </row>
        <row r="1981">
          <cell r="A1981" t="str">
            <v>PS-5751-3CX</v>
          </cell>
          <cell r="B1981" t="str">
            <v>SWITCHING POWER SUPPLY ; 750W/12V</v>
          </cell>
          <cell r="C1981" t="str">
            <v>42P0</v>
          </cell>
          <cell r="D1981" t="str">
            <v>576</v>
          </cell>
          <cell r="E1981" t="str">
            <v/>
          </cell>
          <cell r="F1981" t="str">
            <v>ZPFT</v>
          </cell>
          <cell r="G1981" t="str">
            <v>500002800028009000</v>
          </cell>
          <cell r="H1981">
            <v>0</v>
          </cell>
          <cell r="I1981">
            <v>1000</v>
          </cell>
          <cell r="J1981">
            <v>58733.85</v>
          </cell>
          <cell r="K1981">
            <v>53596.639999999999</v>
          </cell>
          <cell r="L1981">
            <v>55533.21</v>
          </cell>
          <cell r="M1981">
            <v>0</v>
          </cell>
          <cell r="N1981">
            <v>10828.98</v>
          </cell>
          <cell r="O1981">
            <v>195</v>
          </cell>
          <cell r="P1981" t="str">
            <v/>
          </cell>
          <cell r="Q1981" t="str">
            <v>PFRTGAM00</v>
          </cell>
          <cell r="R1981" t="str">
            <v/>
          </cell>
          <cell r="S1981" t="str">
            <v/>
          </cell>
          <cell r="T1981" t="str">
            <v/>
          </cell>
          <cell r="U1981" t="str">
            <v>7920</v>
          </cell>
          <cell r="V1981" t="str">
            <v>ZGFT</v>
          </cell>
          <cell r="W1981">
            <v>45748</v>
          </cell>
          <cell r="X1981">
            <v>0.11</v>
          </cell>
          <cell r="Y1981">
            <v>61.641863100000002</v>
          </cell>
        </row>
        <row r="1982">
          <cell r="A1982" t="str">
            <v>PS-5751-60IP</v>
          </cell>
          <cell r="B1982" t="str">
            <v>SWITCHING POWER SUPPLY ; 750W/12V</v>
          </cell>
          <cell r="C1982" t="str">
            <v>42P0</v>
          </cell>
          <cell r="D1982" t="str">
            <v>576</v>
          </cell>
          <cell r="E1982" t="str">
            <v/>
          </cell>
          <cell r="F1982" t="str">
            <v>ZPFT</v>
          </cell>
          <cell r="G1982" t="str">
            <v>500002800028009000</v>
          </cell>
          <cell r="H1982">
            <v>0</v>
          </cell>
          <cell r="I1982">
            <v>1000</v>
          </cell>
          <cell r="J1982">
            <v>0</v>
          </cell>
          <cell r="K1982">
            <v>38533.24</v>
          </cell>
          <cell r="L1982">
            <v>38484.949999999997</v>
          </cell>
          <cell r="M1982">
            <v>0</v>
          </cell>
          <cell r="N1982">
            <v>0</v>
          </cell>
          <cell r="O1982">
            <v>0</v>
          </cell>
          <cell r="P1982" t="str">
            <v/>
          </cell>
          <cell r="Q1982" t="str">
            <v>PFRTGAM00</v>
          </cell>
          <cell r="R1982" t="str">
            <v/>
          </cell>
          <cell r="S1982" t="str">
            <v/>
          </cell>
          <cell r="T1982" t="str">
            <v/>
          </cell>
          <cell r="U1982" t="str">
            <v>7920</v>
          </cell>
          <cell r="V1982" t="str">
            <v>ZGFT</v>
          </cell>
          <cell r="W1982">
            <v>45748</v>
          </cell>
          <cell r="X1982">
            <v>0.11</v>
          </cell>
          <cell r="Y1982">
            <v>42.718294499999999</v>
          </cell>
        </row>
        <row r="1983">
          <cell r="A1983" t="str">
            <v>PS-5851-3CX</v>
          </cell>
          <cell r="B1983" t="str">
            <v>SWITCHING POWER SUPPLY ; 850W/12V</v>
          </cell>
          <cell r="C1983" t="str">
            <v>42P0</v>
          </cell>
          <cell r="D1983" t="str">
            <v>576</v>
          </cell>
          <cell r="E1983" t="str">
            <v/>
          </cell>
          <cell r="F1983" t="str">
            <v>ZPFT</v>
          </cell>
          <cell r="G1983" t="str">
            <v>500002800028009000</v>
          </cell>
          <cell r="H1983">
            <v>0</v>
          </cell>
          <cell r="I1983">
            <v>1000</v>
          </cell>
          <cell r="J1983">
            <v>57105.919999999998</v>
          </cell>
          <cell r="K1983">
            <v>55466.53</v>
          </cell>
          <cell r="L1983">
            <v>57415.79</v>
          </cell>
          <cell r="M1983">
            <v>0</v>
          </cell>
          <cell r="N1983">
            <v>39961.39</v>
          </cell>
          <cell r="O1983">
            <v>696</v>
          </cell>
          <cell r="P1983" t="str">
            <v/>
          </cell>
          <cell r="Q1983" t="str">
            <v>PFRTGAM00</v>
          </cell>
          <cell r="R1983" t="str">
            <v/>
          </cell>
          <cell r="S1983" t="str">
            <v/>
          </cell>
          <cell r="T1983" t="str">
            <v/>
          </cell>
          <cell r="U1983" t="str">
            <v>7920</v>
          </cell>
          <cell r="V1983" t="str">
            <v>ZGFT</v>
          </cell>
          <cell r="W1983">
            <v>45748</v>
          </cell>
          <cell r="X1983">
            <v>0.11</v>
          </cell>
          <cell r="Y1983">
            <v>63.731526900000006</v>
          </cell>
        </row>
        <row r="1984">
          <cell r="A1984" t="str">
            <v>PT-1102-1MSA</v>
          </cell>
          <cell r="B1984" t="str">
            <v>Power Shelf - Power Supply 1100W,12.25V</v>
          </cell>
          <cell r="C1984" t="str">
            <v>429L</v>
          </cell>
          <cell r="D1984" t="str">
            <v>5G1</v>
          </cell>
          <cell r="E1984" t="str">
            <v/>
          </cell>
          <cell r="F1984" t="str">
            <v>ZPFT</v>
          </cell>
          <cell r="G1984" t="str">
            <v>500000200002009999</v>
          </cell>
          <cell r="H1984">
            <v>0</v>
          </cell>
          <cell r="I1984">
            <v>1000</v>
          </cell>
          <cell r="J1984">
            <v>0</v>
          </cell>
          <cell r="K1984">
            <v>221468.94</v>
          </cell>
          <cell r="L1984">
            <v>225393.47</v>
          </cell>
          <cell r="M1984">
            <v>0</v>
          </cell>
          <cell r="N1984">
            <v>0</v>
          </cell>
          <cell r="O1984">
            <v>0</v>
          </cell>
          <cell r="P1984" t="str">
            <v/>
          </cell>
          <cell r="Q1984" t="str">
            <v>PFRTSER00</v>
          </cell>
          <cell r="R1984" t="str">
            <v/>
          </cell>
          <cell r="S1984" t="str">
            <v/>
          </cell>
          <cell r="T1984" t="str">
            <v/>
          </cell>
          <cell r="U1984" t="str">
            <v>7920</v>
          </cell>
          <cell r="V1984" t="str">
            <v>PFRT</v>
          </cell>
          <cell r="W1984">
            <v>45752</v>
          </cell>
          <cell r="X1984">
            <v>0.11</v>
          </cell>
          <cell r="Y1984">
            <v>250.18675170000003</v>
          </cell>
        </row>
        <row r="1985">
          <cell r="A1985" t="str">
            <v>SA-X5900-00A</v>
          </cell>
          <cell r="B1985" t="str">
            <v>FG,PCBA,Main board,4L,Made in VN</v>
          </cell>
          <cell r="C1985" t="str">
            <v>4270</v>
          </cell>
          <cell r="D1985" t="str">
            <v>704</v>
          </cell>
          <cell r="E1985" t="str">
            <v/>
          </cell>
          <cell r="F1985" t="str">
            <v>ZHFT</v>
          </cell>
          <cell r="G1985" t="str">
            <v>77000</v>
          </cell>
          <cell r="H1985">
            <v>0</v>
          </cell>
          <cell r="I1985">
            <v>1000</v>
          </cell>
          <cell r="J1985">
            <v>11622.89</v>
          </cell>
          <cell r="K1985">
            <v>11538.34</v>
          </cell>
          <cell r="L1985">
            <v>11558.68</v>
          </cell>
          <cell r="M1985">
            <v>0</v>
          </cell>
          <cell r="N1985">
            <v>0</v>
          </cell>
          <cell r="O1985">
            <v>0</v>
          </cell>
          <cell r="P1985" t="str">
            <v/>
          </cell>
          <cell r="Q1985" t="str">
            <v>SM6283YCA</v>
          </cell>
          <cell r="R1985" t="str">
            <v/>
          </cell>
          <cell r="S1985" t="str">
            <v/>
          </cell>
          <cell r="T1985" t="str">
            <v/>
          </cell>
          <cell r="U1985" t="str">
            <v>7920</v>
          </cell>
          <cell r="V1985" t="str">
            <v>ZGFT</v>
          </cell>
          <cell r="W1985">
            <v>45748</v>
          </cell>
          <cell r="X1985">
            <v>0.11</v>
          </cell>
          <cell r="Y1985">
            <v>12.830134800000002</v>
          </cell>
        </row>
        <row r="1986">
          <cell r="A1986" t="str">
            <v>SD-X3800-00A</v>
          </cell>
          <cell r="B1986" t="str">
            <v>SD62610B0,Receiver,2.4G,NA&amp;EU</v>
          </cell>
          <cell r="C1986" t="str">
            <v>4270</v>
          </cell>
          <cell r="D1986" t="str">
            <v>705</v>
          </cell>
          <cell r="E1986" t="str">
            <v/>
          </cell>
          <cell r="F1986" t="str">
            <v>ZHFT</v>
          </cell>
          <cell r="G1986" t="str">
            <v>72000</v>
          </cell>
          <cell r="H1986">
            <v>0</v>
          </cell>
          <cell r="I1986">
            <v>1000</v>
          </cell>
          <cell r="J1986">
            <v>2035</v>
          </cell>
          <cell r="K1986">
            <v>2035</v>
          </cell>
          <cell r="L1986">
            <v>2035</v>
          </cell>
          <cell r="M1986">
            <v>0</v>
          </cell>
          <cell r="N1986">
            <v>2063.4899999999998</v>
          </cell>
          <cell r="O1986">
            <v>1014</v>
          </cell>
          <cell r="P1986" t="str">
            <v/>
          </cell>
          <cell r="Q1986" t="str">
            <v>SD62610B0</v>
          </cell>
          <cell r="R1986" t="str">
            <v/>
          </cell>
          <cell r="S1986" t="str">
            <v/>
          </cell>
          <cell r="T1986" t="str">
            <v/>
          </cell>
          <cell r="U1986" t="str">
            <v>3009</v>
          </cell>
          <cell r="V1986" t="str">
            <v>ZGRH</v>
          </cell>
          <cell r="W1986">
            <v>45748</v>
          </cell>
          <cell r="X1986">
            <v>0.11</v>
          </cell>
          <cell r="Y1986">
            <v>2.2588500000000002</v>
          </cell>
        </row>
        <row r="1987">
          <cell r="A1987" t="str">
            <v>SD-X3800-01A</v>
          </cell>
          <cell r="B1987" t="str">
            <v>SD62610B0,Receiver,2.4G,AP&amp;CN</v>
          </cell>
          <cell r="C1987" t="str">
            <v>4270</v>
          </cell>
          <cell r="D1987" t="str">
            <v>705</v>
          </cell>
          <cell r="E1987" t="str">
            <v/>
          </cell>
          <cell r="F1987" t="str">
            <v>ZHFT</v>
          </cell>
          <cell r="G1987" t="str">
            <v>72000</v>
          </cell>
          <cell r="H1987">
            <v>0</v>
          </cell>
          <cell r="I1987">
            <v>1000</v>
          </cell>
          <cell r="J1987">
            <v>2035</v>
          </cell>
          <cell r="K1987">
            <v>2035</v>
          </cell>
          <cell r="L1987">
            <v>2035</v>
          </cell>
          <cell r="M1987">
            <v>0</v>
          </cell>
          <cell r="N1987">
            <v>411.07</v>
          </cell>
          <cell r="O1987">
            <v>202</v>
          </cell>
          <cell r="P1987" t="str">
            <v/>
          </cell>
          <cell r="Q1987" t="str">
            <v>SD62610B0</v>
          </cell>
          <cell r="R1987" t="str">
            <v/>
          </cell>
          <cell r="S1987" t="str">
            <v/>
          </cell>
          <cell r="T1987" t="str">
            <v/>
          </cell>
          <cell r="U1987" t="str">
            <v>3009</v>
          </cell>
          <cell r="V1987" t="str">
            <v>ZGRH</v>
          </cell>
          <cell r="W1987">
            <v>45748</v>
          </cell>
          <cell r="X1987">
            <v>0.11</v>
          </cell>
          <cell r="Y1987">
            <v>2.2588500000000002</v>
          </cell>
        </row>
        <row r="1988">
          <cell r="A1988" t="str">
            <v>SG-77402-B2A</v>
          </cell>
          <cell r="B1988" t="str">
            <v>SK3887,NB module,UK,blank,for VN,graphit</v>
          </cell>
          <cell r="C1988" t="str">
            <v>4270</v>
          </cell>
          <cell r="D1988" t="str">
            <v>705</v>
          </cell>
          <cell r="E1988" t="str">
            <v/>
          </cell>
          <cell r="F1988" t="str">
            <v>ZHFT</v>
          </cell>
          <cell r="G1988" t="str">
            <v>72000</v>
          </cell>
          <cell r="H1988">
            <v>0</v>
          </cell>
          <cell r="I1988">
            <v>1000</v>
          </cell>
          <cell r="J1988">
            <v>6468.02</v>
          </cell>
          <cell r="K1988">
            <v>6520.13</v>
          </cell>
          <cell r="L1988">
            <v>6784.11</v>
          </cell>
          <cell r="M1988">
            <v>0</v>
          </cell>
          <cell r="N1988">
            <v>3052.85</v>
          </cell>
          <cell r="O1988">
            <v>450</v>
          </cell>
          <cell r="P1988" t="str">
            <v/>
          </cell>
          <cell r="Q1988" t="str">
            <v>SK3887</v>
          </cell>
          <cell r="R1988" t="str">
            <v/>
          </cell>
          <cell r="S1988" t="str">
            <v>H1</v>
          </cell>
          <cell r="T1988" t="str">
            <v>3760</v>
          </cell>
          <cell r="U1988" t="str">
            <v>7920</v>
          </cell>
          <cell r="V1988" t="str">
            <v>ZGFT</v>
          </cell>
          <cell r="W1988">
            <v>45748</v>
          </cell>
          <cell r="X1988">
            <v>0.11</v>
          </cell>
          <cell r="Y1988">
            <v>7.5303621000000005</v>
          </cell>
        </row>
        <row r="1989">
          <cell r="A1989" t="str">
            <v>SG-77402-BXA</v>
          </cell>
          <cell r="B1989" t="str">
            <v>SK3887,NB module,US,blank,for VN,graphit</v>
          </cell>
          <cell r="C1989" t="str">
            <v>4270</v>
          </cell>
          <cell r="D1989" t="str">
            <v>705</v>
          </cell>
          <cell r="E1989" t="str">
            <v/>
          </cell>
          <cell r="F1989" t="str">
            <v>ZHFT</v>
          </cell>
          <cell r="G1989" t="str">
            <v>72000</v>
          </cell>
          <cell r="H1989">
            <v>0</v>
          </cell>
          <cell r="I1989">
            <v>1000</v>
          </cell>
          <cell r="J1989">
            <v>6290.29</v>
          </cell>
          <cell r="K1989">
            <v>6341.81</v>
          </cell>
          <cell r="L1989">
            <v>6600.56</v>
          </cell>
          <cell r="M1989">
            <v>0</v>
          </cell>
          <cell r="N1989">
            <v>2970.25</v>
          </cell>
          <cell r="O1989">
            <v>450</v>
          </cell>
          <cell r="P1989" t="str">
            <v/>
          </cell>
          <cell r="Q1989" t="str">
            <v>SK3887</v>
          </cell>
          <cell r="R1989" t="str">
            <v/>
          </cell>
          <cell r="S1989" t="str">
            <v>H1</v>
          </cell>
          <cell r="T1989" t="str">
            <v>3760</v>
          </cell>
          <cell r="U1989" t="str">
            <v>7920</v>
          </cell>
          <cell r="V1989" t="str">
            <v>ZGFT</v>
          </cell>
          <cell r="W1989">
            <v>45748</v>
          </cell>
          <cell r="X1989">
            <v>0.11</v>
          </cell>
          <cell r="Y1989">
            <v>7.3266216000000011</v>
          </cell>
        </row>
        <row r="1990">
          <cell r="A1990" t="str">
            <v>SG-78940-B2A</v>
          </cell>
          <cell r="B1990" t="str">
            <v>SK8193,NB module,UK,110K,VN</v>
          </cell>
          <cell r="C1990" t="str">
            <v>4270</v>
          </cell>
          <cell r="D1990" t="str">
            <v>705</v>
          </cell>
          <cell r="E1990" t="str">
            <v/>
          </cell>
          <cell r="F1990" t="str">
            <v>ZHFT</v>
          </cell>
          <cell r="G1990" t="str">
            <v>72000</v>
          </cell>
          <cell r="H1990">
            <v>0</v>
          </cell>
          <cell r="I1990">
            <v>1000</v>
          </cell>
          <cell r="J1990">
            <v>0</v>
          </cell>
          <cell r="K1990">
            <v>4118.3999999999996</v>
          </cell>
          <cell r="L1990">
            <v>4190.49</v>
          </cell>
          <cell r="M1990">
            <v>0</v>
          </cell>
          <cell r="N1990">
            <v>0</v>
          </cell>
          <cell r="O1990">
            <v>0</v>
          </cell>
          <cell r="P1990" t="str">
            <v/>
          </cell>
          <cell r="Q1990" t="str">
            <v>SK8193</v>
          </cell>
          <cell r="R1990" t="str">
            <v/>
          </cell>
          <cell r="S1990" t="str">
            <v>H1</v>
          </cell>
          <cell r="T1990" t="str">
            <v>3760</v>
          </cell>
          <cell r="U1990" t="str">
            <v>7920</v>
          </cell>
          <cell r="V1990" t="str">
            <v>ZGFT</v>
          </cell>
          <cell r="W1990">
            <v>45748</v>
          </cell>
          <cell r="X1990">
            <v>0.11</v>
          </cell>
          <cell r="Y1990">
            <v>4.6514439000000003</v>
          </cell>
        </row>
        <row r="1991">
          <cell r="A1991" t="str">
            <v>SG-78940-BXA</v>
          </cell>
          <cell r="B1991" t="str">
            <v>SK8193,NB module,US,109K,VN</v>
          </cell>
          <cell r="C1991" t="str">
            <v>4270</v>
          </cell>
          <cell r="D1991" t="str">
            <v>705</v>
          </cell>
          <cell r="E1991" t="str">
            <v/>
          </cell>
          <cell r="F1991" t="str">
            <v>ZHFT</v>
          </cell>
          <cell r="G1991" t="str">
            <v>72000</v>
          </cell>
          <cell r="H1991">
            <v>0</v>
          </cell>
          <cell r="I1991">
            <v>1000</v>
          </cell>
          <cell r="J1991">
            <v>0</v>
          </cell>
          <cell r="K1991">
            <v>4092.27</v>
          </cell>
          <cell r="L1991">
            <v>4164.24</v>
          </cell>
          <cell r="M1991">
            <v>0</v>
          </cell>
          <cell r="N1991">
            <v>0</v>
          </cell>
          <cell r="O1991">
            <v>0</v>
          </cell>
          <cell r="P1991" t="str">
            <v/>
          </cell>
          <cell r="Q1991" t="str">
            <v>SK8193</v>
          </cell>
          <cell r="R1991" t="str">
            <v/>
          </cell>
          <cell r="S1991" t="str">
            <v>H1</v>
          </cell>
          <cell r="T1991" t="str">
            <v>3760</v>
          </cell>
          <cell r="U1991" t="str">
            <v>7920</v>
          </cell>
          <cell r="V1991" t="str">
            <v>ZGFT</v>
          </cell>
          <cell r="W1991">
            <v>45748</v>
          </cell>
          <cell r="X1991">
            <v>0.11</v>
          </cell>
          <cell r="Y1991">
            <v>4.6223064000000003</v>
          </cell>
        </row>
        <row r="1992">
          <cell r="A1992" t="str">
            <v>SG-A5850-XUA</v>
          </cell>
          <cell r="B1992" t="str">
            <v>SN2011Z,99K,US-D,NO EURO,#A29</v>
          </cell>
          <cell r="C1992" t="str">
            <v>4270</v>
          </cell>
          <cell r="D1992" t="str">
            <v>702</v>
          </cell>
          <cell r="E1992" t="str">
            <v/>
          </cell>
          <cell r="F1992" t="str">
            <v>ZHFT</v>
          </cell>
          <cell r="G1992" t="str">
            <v>71000</v>
          </cell>
          <cell r="H1992">
            <v>0</v>
          </cell>
          <cell r="I1992">
            <v>1000</v>
          </cell>
          <cell r="J1992">
            <v>5272.62</v>
          </cell>
          <cell r="K1992">
            <v>5471.4</v>
          </cell>
          <cell r="L1992">
            <v>5690.46</v>
          </cell>
          <cell r="M1992">
            <v>0</v>
          </cell>
          <cell r="N1992">
            <v>0</v>
          </cell>
          <cell r="O1992">
            <v>0</v>
          </cell>
          <cell r="P1992" t="str">
            <v/>
          </cell>
          <cell r="Q1992" t="str">
            <v>SN2011Z</v>
          </cell>
          <cell r="R1992" t="str">
            <v/>
          </cell>
          <cell r="S1992" t="str">
            <v/>
          </cell>
          <cell r="T1992" t="str">
            <v/>
          </cell>
          <cell r="U1992" t="str">
            <v>7920</v>
          </cell>
          <cell r="V1992" t="str">
            <v>ZGFT</v>
          </cell>
          <cell r="W1992">
            <v>45748</v>
          </cell>
          <cell r="X1992">
            <v>0.11</v>
          </cell>
          <cell r="Y1992">
            <v>6.3164106000000002</v>
          </cell>
        </row>
        <row r="1993">
          <cell r="A1993" t="str">
            <v>SG-A5851-XUA</v>
          </cell>
          <cell r="B1993" t="str">
            <v>SN2011Z,99K,US-I,EURO,#A29</v>
          </cell>
          <cell r="C1993" t="str">
            <v>4270</v>
          </cell>
          <cell r="D1993" t="str">
            <v>702</v>
          </cell>
          <cell r="E1993" t="str">
            <v/>
          </cell>
          <cell r="F1993" t="str">
            <v>ZHFT</v>
          </cell>
          <cell r="G1993" t="str">
            <v>71000</v>
          </cell>
          <cell r="H1993">
            <v>0</v>
          </cell>
          <cell r="I1993">
            <v>1000</v>
          </cell>
          <cell r="J1993">
            <v>0</v>
          </cell>
          <cell r="K1993">
            <v>5471.4</v>
          </cell>
          <cell r="L1993">
            <v>5690.46</v>
          </cell>
          <cell r="M1993">
            <v>0</v>
          </cell>
          <cell r="N1993">
            <v>0</v>
          </cell>
          <cell r="O1993">
            <v>0</v>
          </cell>
          <cell r="P1993" t="str">
            <v/>
          </cell>
          <cell r="Q1993" t="str">
            <v>SN2011Z</v>
          </cell>
          <cell r="R1993" t="str">
            <v/>
          </cell>
          <cell r="S1993" t="str">
            <v/>
          </cell>
          <cell r="T1993" t="str">
            <v/>
          </cell>
          <cell r="U1993" t="str">
            <v>7920</v>
          </cell>
          <cell r="V1993" t="str">
            <v>ZGFT</v>
          </cell>
          <cell r="W1993">
            <v>45748</v>
          </cell>
          <cell r="X1993">
            <v>0.11</v>
          </cell>
          <cell r="Y1993">
            <v>6.3164106000000002</v>
          </cell>
        </row>
        <row r="1994">
          <cell r="A1994" t="str">
            <v>SG-B2700-XUA</v>
          </cell>
          <cell r="B1994" t="str">
            <v>SN2007Z,99K,US-D,NO EURO,#A06</v>
          </cell>
          <cell r="C1994" t="str">
            <v>4270</v>
          </cell>
          <cell r="D1994" t="str">
            <v>702</v>
          </cell>
          <cell r="E1994" t="str">
            <v/>
          </cell>
          <cell r="F1994" t="str">
            <v>ZHFT</v>
          </cell>
          <cell r="G1994" t="str">
            <v>71000</v>
          </cell>
          <cell r="H1994">
            <v>0</v>
          </cell>
          <cell r="I1994">
            <v>1000</v>
          </cell>
          <cell r="J1994">
            <v>6763.44</v>
          </cell>
          <cell r="K1994">
            <v>6790.01</v>
          </cell>
          <cell r="L1994">
            <v>7005.91</v>
          </cell>
          <cell r="M1994">
            <v>0</v>
          </cell>
          <cell r="N1994">
            <v>0</v>
          </cell>
          <cell r="O1994">
            <v>0</v>
          </cell>
          <cell r="P1994" t="str">
            <v/>
          </cell>
          <cell r="Q1994" t="str">
            <v>SN2007Z</v>
          </cell>
          <cell r="R1994" t="str">
            <v/>
          </cell>
          <cell r="S1994" t="str">
            <v/>
          </cell>
          <cell r="T1994" t="str">
            <v/>
          </cell>
          <cell r="U1994" t="str">
            <v>7920</v>
          </cell>
          <cell r="V1994" t="str">
            <v>ZGFT</v>
          </cell>
          <cell r="W1994">
            <v>45748</v>
          </cell>
          <cell r="X1994">
            <v>0.11</v>
          </cell>
          <cell r="Y1994">
            <v>7.7765601000000011</v>
          </cell>
        </row>
        <row r="1995">
          <cell r="A1995" t="str">
            <v>SG-B2710-27A</v>
          </cell>
          <cell r="B1995" t="str">
            <v>SN2007BZ,100K,BG,EURO,#R7</v>
          </cell>
          <cell r="C1995" t="str">
            <v>4270</v>
          </cell>
          <cell r="D1995" t="str">
            <v>702</v>
          </cell>
          <cell r="E1995" t="str">
            <v/>
          </cell>
          <cell r="F1995" t="str">
            <v>ZHFT</v>
          </cell>
          <cell r="G1995" t="str">
            <v>71000</v>
          </cell>
          <cell r="H1995">
            <v>0</v>
          </cell>
          <cell r="I1995">
            <v>1000</v>
          </cell>
          <cell r="J1995">
            <v>0</v>
          </cell>
          <cell r="K1995">
            <v>9846.02</v>
          </cell>
          <cell r="L1995">
            <v>10077.24</v>
          </cell>
          <cell r="M1995">
            <v>0</v>
          </cell>
          <cell r="N1995">
            <v>0</v>
          </cell>
          <cell r="O1995">
            <v>0</v>
          </cell>
          <cell r="P1995" t="str">
            <v/>
          </cell>
          <cell r="Q1995" t="str">
            <v>SN2007BZ</v>
          </cell>
          <cell r="R1995" t="str">
            <v/>
          </cell>
          <cell r="S1995" t="str">
            <v/>
          </cell>
          <cell r="T1995" t="str">
            <v/>
          </cell>
          <cell r="U1995" t="str">
            <v>7920</v>
          </cell>
          <cell r="V1995" t="str">
            <v>ZGFT</v>
          </cell>
          <cell r="W1995">
            <v>45748</v>
          </cell>
          <cell r="X1995">
            <v>0.11</v>
          </cell>
          <cell r="Y1995">
            <v>11.185736400000001</v>
          </cell>
        </row>
        <row r="1996">
          <cell r="A1996" t="str">
            <v>SG-B2710-28A</v>
          </cell>
          <cell r="B1996" t="str">
            <v>SN2007BZ,100K,TR-Q,EURO,#R7</v>
          </cell>
          <cell r="C1996" t="str">
            <v>4270</v>
          </cell>
          <cell r="D1996" t="str">
            <v>702</v>
          </cell>
          <cell r="E1996" t="str">
            <v/>
          </cell>
          <cell r="F1996" t="str">
            <v>ZHFT</v>
          </cell>
          <cell r="G1996" t="str">
            <v>71000</v>
          </cell>
          <cell r="H1996">
            <v>0</v>
          </cell>
          <cell r="I1996">
            <v>1000</v>
          </cell>
          <cell r="J1996">
            <v>0</v>
          </cell>
          <cell r="K1996">
            <v>9846.02</v>
          </cell>
          <cell r="L1996">
            <v>10077.24</v>
          </cell>
          <cell r="M1996">
            <v>0</v>
          </cell>
          <cell r="N1996">
            <v>0</v>
          </cell>
          <cell r="O1996">
            <v>0</v>
          </cell>
          <cell r="P1996" t="str">
            <v/>
          </cell>
          <cell r="Q1996" t="str">
            <v>SN2007BZ</v>
          </cell>
          <cell r="R1996" t="str">
            <v/>
          </cell>
          <cell r="S1996" t="str">
            <v/>
          </cell>
          <cell r="T1996" t="str">
            <v/>
          </cell>
          <cell r="U1996" t="str">
            <v>7920</v>
          </cell>
          <cell r="V1996" t="str">
            <v>ZGFT</v>
          </cell>
          <cell r="W1996">
            <v>45748</v>
          </cell>
          <cell r="X1996">
            <v>0.11</v>
          </cell>
          <cell r="Y1996">
            <v>11.185736400000001</v>
          </cell>
        </row>
        <row r="1997">
          <cell r="A1997" t="str">
            <v>SG-B2710-2BA</v>
          </cell>
          <cell r="B1997" t="str">
            <v>SN2007BZ,100K,UK,EURO,#R7</v>
          </cell>
          <cell r="C1997" t="str">
            <v>4270</v>
          </cell>
          <cell r="D1997" t="str">
            <v>702</v>
          </cell>
          <cell r="E1997" t="str">
            <v/>
          </cell>
          <cell r="F1997" t="str">
            <v>ZHFT</v>
          </cell>
          <cell r="G1997" t="str">
            <v>71000</v>
          </cell>
          <cell r="H1997">
            <v>0</v>
          </cell>
          <cell r="I1997">
            <v>1000</v>
          </cell>
          <cell r="J1997">
            <v>0</v>
          </cell>
          <cell r="K1997">
            <v>9846.02</v>
          </cell>
          <cell r="L1997">
            <v>10077.24</v>
          </cell>
          <cell r="M1997">
            <v>0</v>
          </cell>
          <cell r="N1997">
            <v>0</v>
          </cell>
          <cell r="O1997">
            <v>0</v>
          </cell>
          <cell r="P1997" t="str">
            <v/>
          </cell>
          <cell r="Q1997" t="str">
            <v>SN2007BZ</v>
          </cell>
          <cell r="R1997" t="str">
            <v/>
          </cell>
          <cell r="S1997" t="str">
            <v/>
          </cell>
          <cell r="T1997" t="str">
            <v/>
          </cell>
          <cell r="U1997" t="str">
            <v>7920</v>
          </cell>
          <cell r="V1997" t="str">
            <v>ZGFT</v>
          </cell>
          <cell r="W1997">
            <v>45748</v>
          </cell>
          <cell r="X1997">
            <v>0.11</v>
          </cell>
          <cell r="Y1997">
            <v>11.185736400000001</v>
          </cell>
        </row>
        <row r="1998">
          <cell r="A1998" t="str">
            <v>SG-B2710-2DA</v>
          </cell>
          <cell r="B1998" t="str">
            <v>SN2007BZ,100K,DE,EURO,#R7</v>
          </cell>
          <cell r="C1998" t="str">
            <v>4270</v>
          </cell>
          <cell r="D1998" t="str">
            <v>702</v>
          </cell>
          <cell r="E1998" t="str">
            <v/>
          </cell>
          <cell r="F1998" t="str">
            <v>ZHFT</v>
          </cell>
          <cell r="G1998" t="str">
            <v>71000</v>
          </cell>
          <cell r="H1998">
            <v>0</v>
          </cell>
          <cell r="I1998">
            <v>1000</v>
          </cell>
          <cell r="J1998">
            <v>0</v>
          </cell>
          <cell r="K1998">
            <v>9846.02</v>
          </cell>
          <cell r="L1998">
            <v>10077.24</v>
          </cell>
          <cell r="M1998">
            <v>0</v>
          </cell>
          <cell r="N1998">
            <v>0</v>
          </cell>
          <cell r="O1998">
            <v>0</v>
          </cell>
          <cell r="P1998" t="str">
            <v/>
          </cell>
          <cell r="Q1998" t="str">
            <v>SN2007BZ</v>
          </cell>
          <cell r="R1998" t="str">
            <v/>
          </cell>
          <cell r="S1998" t="str">
            <v/>
          </cell>
          <cell r="T1998" t="str">
            <v/>
          </cell>
          <cell r="U1998" t="str">
            <v>7920</v>
          </cell>
          <cell r="V1998" t="str">
            <v>ZGFT</v>
          </cell>
          <cell r="W1998">
            <v>45748</v>
          </cell>
          <cell r="X1998">
            <v>0.11</v>
          </cell>
          <cell r="Y1998">
            <v>11.185736400000001</v>
          </cell>
        </row>
        <row r="1999">
          <cell r="A1999" t="str">
            <v>SG-B2710-2EA</v>
          </cell>
          <cell r="B1999" t="str">
            <v>SN2007BZ,100K,ES,EURO,#R7</v>
          </cell>
          <cell r="C1999" t="str">
            <v>4270</v>
          </cell>
          <cell r="D1999" t="str">
            <v>702</v>
          </cell>
          <cell r="E1999" t="str">
            <v/>
          </cell>
          <cell r="F1999" t="str">
            <v>ZHFT</v>
          </cell>
          <cell r="G1999" t="str">
            <v>71000</v>
          </cell>
          <cell r="H1999">
            <v>0</v>
          </cell>
          <cell r="I1999">
            <v>1000</v>
          </cell>
          <cell r="J1999">
            <v>0</v>
          </cell>
          <cell r="K1999">
            <v>9846.02</v>
          </cell>
          <cell r="L1999">
            <v>10077.24</v>
          </cell>
          <cell r="M1999">
            <v>0</v>
          </cell>
          <cell r="N1999">
            <v>0</v>
          </cell>
          <cell r="O1999">
            <v>0</v>
          </cell>
          <cell r="P1999" t="str">
            <v/>
          </cell>
          <cell r="Q1999" t="str">
            <v>SN2007BZ</v>
          </cell>
          <cell r="R1999" t="str">
            <v/>
          </cell>
          <cell r="S1999" t="str">
            <v/>
          </cell>
          <cell r="T1999" t="str">
            <v/>
          </cell>
          <cell r="U1999" t="str">
            <v>7920</v>
          </cell>
          <cell r="V1999" t="str">
            <v>ZGFT</v>
          </cell>
          <cell r="W1999">
            <v>45748</v>
          </cell>
          <cell r="X1999">
            <v>0.11</v>
          </cell>
          <cell r="Y1999">
            <v>11.185736400000001</v>
          </cell>
        </row>
        <row r="2000">
          <cell r="A2000" t="str">
            <v>SG-B2710-2FA</v>
          </cell>
          <cell r="B2000" t="str">
            <v>SN2007BZ,100K,FR,EURO,#R7</v>
          </cell>
          <cell r="C2000" t="str">
            <v>4270</v>
          </cell>
          <cell r="D2000" t="str">
            <v>702</v>
          </cell>
          <cell r="E2000" t="str">
            <v/>
          </cell>
          <cell r="F2000" t="str">
            <v>ZHFT</v>
          </cell>
          <cell r="G2000" t="str">
            <v>71000</v>
          </cell>
          <cell r="H2000">
            <v>0</v>
          </cell>
          <cell r="I2000">
            <v>1000</v>
          </cell>
          <cell r="J2000">
            <v>0</v>
          </cell>
          <cell r="K2000">
            <v>9846.02</v>
          </cell>
          <cell r="L2000">
            <v>10077.24</v>
          </cell>
          <cell r="M2000">
            <v>0</v>
          </cell>
          <cell r="N2000">
            <v>0</v>
          </cell>
          <cell r="O2000">
            <v>0</v>
          </cell>
          <cell r="P2000" t="str">
            <v/>
          </cell>
          <cell r="Q2000" t="str">
            <v>SN2007BZ</v>
          </cell>
          <cell r="R2000" t="str">
            <v/>
          </cell>
          <cell r="S2000" t="str">
            <v/>
          </cell>
          <cell r="T2000" t="str">
            <v/>
          </cell>
          <cell r="U2000" t="str">
            <v>7920</v>
          </cell>
          <cell r="V2000" t="str">
            <v>ZGFT</v>
          </cell>
          <cell r="W2000">
            <v>45748</v>
          </cell>
          <cell r="X2000">
            <v>0.11</v>
          </cell>
          <cell r="Y2000">
            <v>11.185736400000001</v>
          </cell>
        </row>
        <row r="2001">
          <cell r="A2001" t="str">
            <v>SG-B2710-2GA</v>
          </cell>
          <cell r="B2001" t="str">
            <v>SN2007BZ,100K,HU,EURO,#R7</v>
          </cell>
          <cell r="C2001" t="str">
            <v>4270</v>
          </cell>
          <cell r="D2001" t="str">
            <v>702</v>
          </cell>
          <cell r="E2001" t="str">
            <v/>
          </cell>
          <cell r="F2001" t="str">
            <v>ZHFT</v>
          </cell>
          <cell r="G2001" t="str">
            <v>71000</v>
          </cell>
          <cell r="H2001">
            <v>0</v>
          </cell>
          <cell r="I2001">
            <v>1000</v>
          </cell>
          <cell r="J2001">
            <v>0</v>
          </cell>
          <cell r="K2001">
            <v>9846.02</v>
          </cell>
          <cell r="L2001">
            <v>10077.24</v>
          </cell>
          <cell r="M2001">
            <v>0</v>
          </cell>
          <cell r="N2001">
            <v>0</v>
          </cell>
          <cell r="O2001">
            <v>0</v>
          </cell>
          <cell r="P2001" t="str">
            <v/>
          </cell>
          <cell r="Q2001" t="str">
            <v>SN2007BZ</v>
          </cell>
          <cell r="R2001" t="str">
            <v/>
          </cell>
          <cell r="S2001" t="str">
            <v/>
          </cell>
          <cell r="T2001" t="str">
            <v/>
          </cell>
          <cell r="U2001" t="str">
            <v>7920</v>
          </cell>
          <cell r="V2001" t="str">
            <v>ZGFT</v>
          </cell>
          <cell r="W2001">
            <v>45748</v>
          </cell>
          <cell r="X2001">
            <v>0.11</v>
          </cell>
          <cell r="Y2001">
            <v>11.185736400000001</v>
          </cell>
        </row>
        <row r="2002">
          <cell r="A2002" t="str">
            <v>SG-B2710-2IA</v>
          </cell>
          <cell r="B2002" t="str">
            <v>SN2007BZ,100K,IT,EURO,#R7</v>
          </cell>
          <cell r="C2002" t="str">
            <v>4270</v>
          </cell>
          <cell r="D2002" t="str">
            <v>702</v>
          </cell>
          <cell r="E2002" t="str">
            <v/>
          </cell>
          <cell r="F2002" t="str">
            <v>ZHFT</v>
          </cell>
          <cell r="G2002" t="str">
            <v>71000</v>
          </cell>
          <cell r="H2002">
            <v>0</v>
          </cell>
          <cell r="I2002">
            <v>1000</v>
          </cell>
          <cell r="J2002">
            <v>0</v>
          </cell>
          <cell r="K2002">
            <v>9846.02</v>
          </cell>
          <cell r="L2002">
            <v>10077.24</v>
          </cell>
          <cell r="M2002">
            <v>0</v>
          </cell>
          <cell r="N2002">
            <v>0</v>
          </cell>
          <cell r="O2002">
            <v>0</v>
          </cell>
          <cell r="P2002" t="str">
            <v/>
          </cell>
          <cell r="Q2002" t="str">
            <v>SN2007BZ</v>
          </cell>
          <cell r="R2002" t="str">
            <v/>
          </cell>
          <cell r="S2002" t="str">
            <v/>
          </cell>
          <cell r="T2002" t="str">
            <v/>
          </cell>
          <cell r="U2002" t="str">
            <v>7920</v>
          </cell>
          <cell r="V2002" t="str">
            <v>ZGFT</v>
          </cell>
          <cell r="W2002">
            <v>45748</v>
          </cell>
          <cell r="X2002">
            <v>0.11</v>
          </cell>
          <cell r="Y2002">
            <v>11.185736400000001</v>
          </cell>
        </row>
        <row r="2003">
          <cell r="A2003" t="str">
            <v>SG-B2710-2JA</v>
          </cell>
          <cell r="B2003" t="str">
            <v>SN2007BZ,100K,BE,EURO,#R7</v>
          </cell>
          <cell r="C2003" t="str">
            <v>4270</v>
          </cell>
          <cell r="D2003" t="str">
            <v>702</v>
          </cell>
          <cell r="E2003" t="str">
            <v/>
          </cell>
          <cell r="F2003" t="str">
            <v>ZHFT</v>
          </cell>
          <cell r="G2003" t="str">
            <v>71000</v>
          </cell>
          <cell r="H2003">
            <v>0</v>
          </cell>
          <cell r="I2003">
            <v>1000</v>
          </cell>
          <cell r="J2003">
            <v>0</v>
          </cell>
          <cell r="K2003">
            <v>9846.02</v>
          </cell>
          <cell r="L2003">
            <v>10077.24</v>
          </cell>
          <cell r="M2003">
            <v>0</v>
          </cell>
          <cell r="N2003">
            <v>0</v>
          </cell>
          <cell r="O2003">
            <v>0</v>
          </cell>
          <cell r="P2003" t="str">
            <v/>
          </cell>
          <cell r="Q2003" t="str">
            <v>SN2007BZ</v>
          </cell>
          <cell r="R2003" t="str">
            <v/>
          </cell>
          <cell r="S2003" t="str">
            <v/>
          </cell>
          <cell r="T2003" t="str">
            <v/>
          </cell>
          <cell r="U2003" t="str">
            <v>7920</v>
          </cell>
          <cell r="V2003" t="str">
            <v>ZGFT</v>
          </cell>
          <cell r="W2003">
            <v>45748</v>
          </cell>
          <cell r="X2003">
            <v>0.11</v>
          </cell>
          <cell r="Y2003">
            <v>11.185736400000001</v>
          </cell>
        </row>
        <row r="2004">
          <cell r="A2004" t="str">
            <v>SG-B2710-2KA</v>
          </cell>
          <cell r="B2004" t="str">
            <v>SN2007BZ,100K,DK,EURO,#R7</v>
          </cell>
          <cell r="C2004" t="str">
            <v>4270</v>
          </cell>
          <cell r="D2004" t="str">
            <v>702</v>
          </cell>
          <cell r="E2004" t="str">
            <v/>
          </cell>
          <cell r="F2004" t="str">
            <v>ZHFT</v>
          </cell>
          <cell r="G2004" t="str">
            <v>71000</v>
          </cell>
          <cell r="H2004">
            <v>0</v>
          </cell>
          <cell r="I2004">
            <v>1000</v>
          </cell>
          <cell r="J2004">
            <v>0</v>
          </cell>
          <cell r="K2004">
            <v>9846.02</v>
          </cell>
          <cell r="L2004">
            <v>10077.24</v>
          </cell>
          <cell r="M2004">
            <v>0</v>
          </cell>
          <cell r="N2004">
            <v>0</v>
          </cell>
          <cell r="O2004">
            <v>0</v>
          </cell>
          <cell r="P2004" t="str">
            <v/>
          </cell>
          <cell r="Q2004" t="str">
            <v>SN2007BZ</v>
          </cell>
          <cell r="R2004" t="str">
            <v/>
          </cell>
          <cell r="S2004" t="str">
            <v/>
          </cell>
          <cell r="T2004" t="str">
            <v/>
          </cell>
          <cell r="U2004" t="str">
            <v>7920</v>
          </cell>
          <cell r="V2004" t="str">
            <v>ZGFT</v>
          </cell>
          <cell r="W2004">
            <v>45748</v>
          </cell>
          <cell r="X2004">
            <v>0.11</v>
          </cell>
          <cell r="Y2004">
            <v>11.185736400000001</v>
          </cell>
        </row>
        <row r="2005">
          <cell r="A2005" t="str">
            <v>SG-B2710-2NA</v>
          </cell>
          <cell r="B2005" t="str">
            <v>SN2007BZ,100K,NO,EURO,#R7</v>
          </cell>
          <cell r="C2005" t="str">
            <v>4270</v>
          </cell>
          <cell r="D2005" t="str">
            <v>702</v>
          </cell>
          <cell r="E2005" t="str">
            <v/>
          </cell>
          <cell r="F2005" t="str">
            <v>ZHFT</v>
          </cell>
          <cell r="G2005" t="str">
            <v>71000</v>
          </cell>
          <cell r="H2005">
            <v>0</v>
          </cell>
          <cell r="I2005">
            <v>1000</v>
          </cell>
          <cell r="J2005">
            <v>0</v>
          </cell>
          <cell r="K2005">
            <v>9846.02</v>
          </cell>
          <cell r="L2005">
            <v>10077.24</v>
          </cell>
          <cell r="M2005">
            <v>0</v>
          </cell>
          <cell r="N2005">
            <v>0</v>
          </cell>
          <cell r="O2005">
            <v>0</v>
          </cell>
          <cell r="P2005" t="str">
            <v/>
          </cell>
          <cell r="Q2005" t="str">
            <v>SN2007BZ</v>
          </cell>
          <cell r="R2005" t="str">
            <v/>
          </cell>
          <cell r="S2005" t="str">
            <v/>
          </cell>
          <cell r="T2005" t="str">
            <v/>
          </cell>
          <cell r="U2005" t="str">
            <v>7920</v>
          </cell>
          <cell r="V2005" t="str">
            <v>ZGFT</v>
          </cell>
          <cell r="W2005">
            <v>45748</v>
          </cell>
          <cell r="X2005">
            <v>0.11</v>
          </cell>
          <cell r="Y2005">
            <v>11.185736400000001</v>
          </cell>
        </row>
        <row r="2006">
          <cell r="A2006" t="str">
            <v>SG-B2710-2PA</v>
          </cell>
          <cell r="B2006" t="str">
            <v>SN2007BZ,100K,PT,EURO,#R7</v>
          </cell>
          <cell r="C2006" t="str">
            <v>4270</v>
          </cell>
          <cell r="D2006" t="str">
            <v>702</v>
          </cell>
          <cell r="E2006" t="str">
            <v/>
          </cell>
          <cell r="F2006" t="str">
            <v>ZHFT</v>
          </cell>
          <cell r="G2006" t="str">
            <v>71000</v>
          </cell>
          <cell r="H2006">
            <v>0</v>
          </cell>
          <cell r="I2006">
            <v>1000</v>
          </cell>
          <cell r="J2006">
            <v>0</v>
          </cell>
          <cell r="K2006">
            <v>9846.02</v>
          </cell>
          <cell r="L2006">
            <v>10077.24</v>
          </cell>
          <cell r="M2006">
            <v>0</v>
          </cell>
          <cell r="N2006">
            <v>0</v>
          </cell>
          <cell r="O2006">
            <v>0</v>
          </cell>
          <cell r="P2006" t="str">
            <v/>
          </cell>
          <cell r="Q2006" t="str">
            <v>SN2007BZ</v>
          </cell>
          <cell r="R2006" t="str">
            <v/>
          </cell>
          <cell r="S2006" t="str">
            <v/>
          </cell>
          <cell r="T2006" t="str">
            <v/>
          </cell>
          <cell r="U2006" t="str">
            <v>7920</v>
          </cell>
          <cell r="V2006" t="str">
            <v>ZGFT</v>
          </cell>
          <cell r="W2006">
            <v>45748</v>
          </cell>
          <cell r="X2006">
            <v>0.11</v>
          </cell>
          <cell r="Y2006">
            <v>11.185736400000001</v>
          </cell>
        </row>
        <row r="2007">
          <cell r="A2007" t="str">
            <v>SG-B2710-2SA</v>
          </cell>
          <cell r="B2007" t="str">
            <v>SN2007BZ,100K,SE/FI,EURO,#R7</v>
          </cell>
          <cell r="C2007" t="str">
            <v>4270</v>
          </cell>
          <cell r="D2007" t="str">
            <v>702</v>
          </cell>
          <cell r="E2007" t="str">
            <v/>
          </cell>
          <cell r="F2007" t="str">
            <v>ZHFT</v>
          </cell>
          <cell r="G2007" t="str">
            <v>71000</v>
          </cell>
          <cell r="H2007">
            <v>0</v>
          </cell>
          <cell r="I2007">
            <v>1000</v>
          </cell>
          <cell r="J2007">
            <v>0</v>
          </cell>
          <cell r="K2007">
            <v>9846.02</v>
          </cell>
          <cell r="L2007">
            <v>10077.24</v>
          </cell>
          <cell r="M2007">
            <v>0</v>
          </cell>
          <cell r="N2007">
            <v>0</v>
          </cell>
          <cell r="O2007">
            <v>0</v>
          </cell>
          <cell r="P2007" t="str">
            <v/>
          </cell>
          <cell r="Q2007" t="str">
            <v>SN2007BZ</v>
          </cell>
          <cell r="R2007" t="str">
            <v/>
          </cell>
          <cell r="S2007" t="str">
            <v/>
          </cell>
          <cell r="T2007" t="str">
            <v/>
          </cell>
          <cell r="U2007" t="str">
            <v>7920</v>
          </cell>
          <cell r="V2007" t="str">
            <v>ZGFT</v>
          </cell>
          <cell r="W2007">
            <v>45748</v>
          </cell>
          <cell r="X2007">
            <v>0.11</v>
          </cell>
          <cell r="Y2007">
            <v>11.185736400000001</v>
          </cell>
        </row>
        <row r="2008">
          <cell r="A2008" t="str">
            <v>SG-B2710-2XA</v>
          </cell>
          <cell r="B2008" t="str">
            <v>SN2007BZ,100K,CH,EURO,#R7</v>
          </cell>
          <cell r="C2008" t="str">
            <v>4270</v>
          </cell>
          <cell r="D2008" t="str">
            <v>702</v>
          </cell>
          <cell r="E2008" t="str">
            <v/>
          </cell>
          <cell r="F2008" t="str">
            <v>ZHFT</v>
          </cell>
          <cell r="G2008" t="str">
            <v>71000</v>
          </cell>
          <cell r="H2008">
            <v>0</v>
          </cell>
          <cell r="I2008">
            <v>1000</v>
          </cell>
          <cell r="J2008">
            <v>0</v>
          </cell>
          <cell r="K2008">
            <v>9846.02</v>
          </cell>
          <cell r="L2008">
            <v>10077.24</v>
          </cell>
          <cell r="M2008">
            <v>0</v>
          </cell>
          <cell r="N2008">
            <v>0</v>
          </cell>
          <cell r="O2008">
            <v>0</v>
          </cell>
          <cell r="P2008" t="str">
            <v/>
          </cell>
          <cell r="Q2008" t="str">
            <v>SN2007BZ</v>
          </cell>
          <cell r="R2008" t="str">
            <v/>
          </cell>
          <cell r="S2008" t="str">
            <v/>
          </cell>
          <cell r="T2008" t="str">
            <v/>
          </cell>
          <cell r="U2008" t="str">
            <v>7920</v>
          </cell>
          <cell r="V2008" t="str">
            <v>ZGFT</v>
          </cell>
          <cell r="W2008">
            <v>45748</v>
          </cell>
          <cell r="X2008">
            <v>0.11</v>
          </cell>
          <cell r="Y2008">
            <v>11.185736400000001</v>
          </cell>
        </row>
        <row r="2009">
          <cell r="A2009" t="str">
            <v>SG-B2710-2YA</v>
          </cell>
          <cell r="B2009" t="str">
            <v>SN2007BZ,100K,YU,EURO,#R7</v>
          </cell>
          <cell r="C2009" t="str">
            <v>4270</v>
          </cell>
          <cell r="D2009" t="str">
            <v>702</v>
          </cell>
          <cell r="E2009" t="str">
            <v/>
          </cell>
          <cell r="F2009" t="str">
            <v>ZHFT</v>
          </cell>
          <cell r="G2009" t="str">
            <v>71000</v>
          </cell>
          <cell r="H2009">
            <v>0</v>
          </cell>
          <cell r="I2009">
            <v>1000</v>
          </cell>
          <cell r="J2009">
            <v>0</v>
          </cell>
          <cell r="K2009">
            <v>9846.02</v>
          </cell>
          <cell r="L2009">
            <v>10077.24</v>
          </cell>
          <cell r="M2009">
            <v>0</v>
          </cell>
          <cell r="N2009">
            <v>0</v>
          </cell>
          <cell r="O2009">
            <v>0</v>
          </cell>
          <cell r="P2009" t="str">
            <v/>
          </cell>
          <cell r="Q2009" t="str">
            <v>SN2007BZ</v>
          </cell>
          <cell r="R2009" t="str">
            <v/>
          </cell>
          <cell r="S2009" t="str">
            <v/>
          </cell>
          <cell r="T2009" t="str">
            <v/>
          </cell>
          <cell r="U2009" t="str">
            <v>7920</v>
          </cell>
          <cell r="V2009" t="str">
            <v>ZGFT</v>
          </cell>
          <cell r="W2009">
            <v>45748</v>
          </cell>
          <cell r="X2009">
            <v>0.11</v>
          </cell>
          <cell r="Y2009">
            <v>11.185736400000001</v>
          </cell>
        </row>
        <row r="2010">
          <cell r="A2010" t="str">
            <v>SG-B2710-33A</v>
          </cell>
          <cell r="B2010" t="str">
            <v>SN2007BZ,99K,TH,EURO,#R7</v>
          </cell>
          <cell r="C2010" t="str">
            <v>4270</v>
          </cell>
          <cell r="D2010" t="str">
            <v>702</v>
          </cell>
          <cell r="E2010" t="str">
            <v/>
          </cell>
          <cell r="F2010" t="str">
            <v>ZHFT</v>
          </cell>
          <cell r="G2010" t="str">
            <v>71000</v>
          </cell>
          <cell r="H2010">
            <v>0</v>
          </cell>
          <cell r="I2010">
            <v>1000</v>
          </cell>
          <cell r="J2010">
            <v>0</v>
          </cell>
          <cell r="K2010">
            <v>9710.99</v>
          </cell>
          <cell r="L2010">
            <v>9924.99</v>
          </cell>
          <cell r="M2010">
            <v>0</v>
          </cell>
          <cell r="N2010">
            <v>0</v>
          </cell>
          <cell r="O2010">
            <v>0</v>
          </cell>
          <cell r="P2010" t="str">
            <v/>
          </cell>
          <cell r="Q2010" t="str">
            <v>SN2007BZ</v>
          </cell>
          <cell r="R2010" t="str">
            <v/>
          </cell>
          <cell r="S2010" t="str">
            <v/>
          </cell>
          <cell r="T2010" t="str">
            <v/>
          </cell>
          <cell r="U2010" t="str">
            <v>7920</v>
          </cell>
          <cell r="V2010" t="str">
            <v>ZGFT</v>
          </cell>
          <cell r="W2010">
            <v>45748</v>
          </cell>
          <cell r="X2010">
            <v>0.11</v>
          </cell>
          <cell r="Y2010">
            <v>11.0167389</v>
          </cell>
        </row>
        <row r="2011">
          <cell r="A2011" t="str">
            <v>SG-B2710-3NA</v>
          </cell>
          <cell r="B2011" t="str">
            <v>SN2007BZ,99K,AE,EURO,#R7</v>
          </cell>
          <cell r="C2011" t="str">
            <v>4270</v>
          </cell>
          <cell r="D2011" t="str">
            <v>702</v>
          </cell>
          <cell r="E2011" t="str">
            <v/>
          </cell>
          <cell r="F2011" t="str">
            <v>ZHFT</v>
          </cell>
          <cell r="G2011" t="str">
            <v>71000</v>
          </cell>
          <cell r="H2011">
            <v>0</v>
          </cell>
          <cell r="I2011">
            <v>1000</v>
          </cell>
          <cell r="J2011">
            <v>0</v>
          </cell>
          <cell r="K2011">
            <v>9710.99</v>
          </cell>
          <cell r="L2011">
            <v>9924.99</v>
          </cell>
          <cell r="M2011">
            <v>0</v>
          </cell>
          <cell r="N2011">
            <v>0</v>
          </cell>
          <cell r="O2011">
            <v>0</v>
          </cell>
          <cell r="P2011" t="str">
            <v/>
          </cell>
          <cell r="Q2011" t="str">
            <v>SN2007BZ</v>
          </cell>
          <cell r="R2011" t="str">
            <v/>
          </cell>
          <cell r="S2011" t="str">
            <v/>
          </cell>
          <cell r="T2011" t="str">
            <v/>
          </cell>
          <cell r="U2011" t="str">
            <v>7920</v>
          </cell>
          <cell r="V2011" t="str">
            <v>ZGFT</v>
          </cell>
          <cell r="W2011">
            <v>45748</v>
          </cell>
          <cell r="X2011">
            <v>0.11</v>
          </cell>
          <cell r="Y2011">
            <v>11.0167389</v>
          </cell>
        </row>
        <row r="2012">
          <cell r="A2012" t="str">
            <v>SG-B2710-3RA</v>
          </cell>
          <cell r="B2012" t="str">
            <v>SN2007BZ,99KUA,EURO,#R7</v>
          </cell>
          <cell r="C2012" t="str">
            <v>4270</v>
          </cell>
          <cell r="D2012" t="str">
            <v>702</v>
          </cell>
          <cell r="E2012" t="str">
            <v/>
          </cell>
          <cell r="F2012" t="str">
            <v>ZHFT</v>
          </cell>
          <cell r="G2012" t="str">
            <v>71000</v>
          </cell>
          <cell r="H2012">
            <v>0</v>
          </cell>
          <cell r="I2012">
            <v>1000</v>
          </cell>
          <cell r="J2012">
            <v>0</v>
          </cell>
          <cell r="K2012">
            <v>9710.99</v>
          </cell>
          <cell r="L2012">
            <v>9924.99</v>
          </cell>
          <cell r="M2012">
            <v>0</v>
          </cell>
          <cell r="N2012">
            <v>0</v>
          </cell>
          <cell r="O2012">
            <v>0</v>
          </cell>
          <cell r="P2012" t="str">
            <v/>
          </cell>
          <cell r="Q2012" t="str">
            <v>SN2007BZ</v>
          </cell>
          <cell r="R2012" t="str">
            <v/>
          </cell>
          <cell r="S2012" t="str">
            <v/>
          </cell>
          <cell r="T2012" t="str">
            <v/>
          </cell>
          <cell r="U2012" t="str">
            <v>7920</v>
          </cell>
          <cell r="V2012" t="str">
            <v>ZGFT</v>
          </cell>
          <cell r="W2012">
            <v>45748</v>
          </cell>
          <cell r="X2012">
            <v>0.11</v>
          </cell>
          <cell r="Y2012">
            <v>11.0167389</v>
          </cell>
        </row>
        <row r="2013">
          <cell r="A2013" t="str">
            <v>SG-B2710-41A</v>
          </cell>
          <cell r="B2013" t="str">
            <v>SN2007BZ,100K,TR-F,EURO,#R7</v>
          </cell>
          <cell r="C2013" t="str">
            <v>4270</v>
          </cell>
          <cell r="D2013" t="str">
            <v>702</v>
          </cell>
          <cell r="E2013" t="str">
            <v/>
          </cell>
          <cell r="F2013" t="str">
            <v>ZHFT</v>
          </cell>
          <cell r="G2013" t="str">
            <v>71000</v>
          </cell>
          <cell r="H2013">
            <v>0</v>
          </cell>
          <cell r="I2013">
            <v>1000</v>
          </cell>
          <cell r="J2013">
            <v>0</v>
          </cell>
          <cell r="K2013">
            <v>9846.02</v>
          </cell>
          <cell r="L2013">
            <v>10077.24</v>
          </cell>
          <cell r="M2013">
            <v>0</v>
          </cell>
          <cell r="N2013">
            <v>0</v>
          </cell>
          <cell r="O2013">
            <v>0</v>
          </cell>
          <cell r="P2013" t="str">
            <v/>
          </cell>
          <cell r="Q2013" t="str">
            <v>SN2007BZ</v>
          </cell>
          <cell r="R2013" t="str">
            <v/>
          </cell>
          <cell r="S2013" t="str">
            <v/>
          </cell>
          <cell r="T2013" t="str">
            <v/>
          </cell>
          <cell r="U2013" t="str">
            <v>7920</v>
          </cell>
          <cell r="V2013" t="str">
            <v>ZGFT</v>
          </cell>
          <cell r="W2013">
            <v>45748</v>
          </cell>
          <cell r="X2013">
            <v>0.11</v>
          </cell>
          <cell r="Y2013">
            <v>11.185736400000001</v>
          </cell>
        </row>
        <row r="2014">
          <cell r="A2014" t="str">
            <v>SG-B2710-59A</v>
          </cell>
          <cell r="B2014" t="str">
            <v>SN2007BZ,100K,CZ/SLO,NO EURO,#R7</v>
          </cell>
          <cell r="C2014" t="str">
            <v>4270</v>
          </cell>
          <cell r="D2014" t="str">
            <v>702</v>
          </cell>
          <cell r="E2014" t="str">
            <v/>
          </cell>
          <cell r="F2014" t="str">
            <v>ZHFT</v>
          </cell>
          <cell r="G2014" t="str">
            <v>71000</v>
          </cell>
          <cell r="H2014">
            <v>0</v>
          </cell>
          <cell r="I2014">
            <v>1000</v>
          </cell>
          <cell r="J2014">
            <v>0</v>
          </cell>
          <cell r="K2014">
            <v>9846.02</v>
          </cell>
          <cell r="L2014">
            <v>10077.24</v>
          </cell>
          <cell r="M2014">
            <v>0</v>
          </cell>
          <cell r="N2014">
            <v>0</v>
          </cell>
          <cell r="O2014">
            <v>0</v>
          </cell>
          <cell r="P2014" t="str">
            <v/>
          </cell>
          <cell r="Q2014" t="str">
            <v>SN2007BZ</v>
          </cell>
          <cell r="R2014" t="str">
            <v/>
          </cell>
          <cell r="S2014" t="str">
            <v/>
          </cell>
          <cell r="T2014" t="str">
            <v/>
          </cell>
          <cell r="U2014" t="str">
            <v>7920</v>
          </cell>
          <cell r="V2014" t="str">
            <v>ZGFT</v>
          </cell>
          <cell r="W2014">
            <v>45748</v>
          </cell>
          <cell r="X2014">
            <v>0.11</v>
          </cell>
          <cell r="Y2014">
            <v>11.185736400000001</v>
          </cell>
        </row>
        <row r="2015">
          <cell r="A2015" t="str">
            <v>SG-B2710-60A</v>
          </cell>
          <cell r="B2015" t="str">
            <v>SN2007BZ,100K,EST,EURO,#R7</v>
          </cell>
          <cell r="C2015" t="str">
            <v>4270</v>
          </cell>
          <cell r="D2015" t="str">
            <v>702</v>
          </cell>
          <cell r="E2015" t="str">
            <v/>
          </cell>
          <cell r="F2015" t="str">
            <v>ZHFT</v>
          </cell>
          <cell r="G2015" t="str">
            <v>71000</v>
          </cell>
          <cell r="H2015">
            <v>0</v>
          </cell>
          <cell r="I2015">
            <v>1000</v>
          </cell>
          <cell r="J2015">
            <v>0</v>
          </cell>
          <cell r="K2015">
            <v>9846.02</v>
          </cell>
          <cell r="L2015">
            <v>10077.24</v>
          </cell>
          <cell r="M2015">
            <v>0</v>
          </cell>
          <cell r="N2015">
            <v>0</v>
          </cell>
          <cell r="O2015">
            <v>0</v>
          </cell>
          <cell r="P2015" t="str">
            <v/>
          </cell>
          <cell r="Q2015" t="str">
            <v>SN2007BZ</v>
          </cell>
          <cell r="R2015" t="str">
            <v/>
          </cell>
          <cell r="S2015" t="str">
            <v/>
          </cell>
          <cell r="T2015" t="str">
            <v/>
          </cell>
          <cell r="U2015" t="str">
            <v>7920</v>
          </cell>
          <cell r="V2015" t="str">
            <v>ZGFT</v>
          </cell>
          <cell r="W2015">
            <v>45748</v>
          </cell>
          <cell r="X2015">
            <v>0.11</v>
          </cell>
          <cell r="Y2015">
            <v>11.185736400000001</v>
          </cell>
        </row>
        <row r="2016">
          <cell r="A2016" t="str">
            <v>SG-B2710-74A</v>
          </cell>
          <cell r="B2016" t="str">
            <v>SN2007BZ,100K,ES/LAT,EURO,#R7</v>
          </cell>
          <cell r="C2016" t="str">
            <v>4270</v>
          </cell>
          <cell r="D2016" t="str">
            <v>702</v>
          </cell>
          <cell r="E2016" t="str">
            <v/>
          </cell>
          <cell r="F2016" t="str">
            <v>ZHFT</v>
          </cell>
          <cell r="G2016" t="str">
            <v>71000</v>
          </cell>
          <cell r="H2016">
            <v>0</v>
          </cell>
          <cell r="I2016">
            <v>1000</v>
          </cell>
          <cell r="J2016">
            <v>0</v>
          </cell>
          <cell r="K2016">
            <v>9846.02</v>
          </cell>
          <cell r="L2016">
            <v>10077.24</v>
          </cell>
          <cell r="M2016">
            <v>0</v>
          </cell>
          <cell r="N2016">
            <v>0</v>
          </cell>
          <cell r="O2016">
            <v>0</v>
          </cell>
          <cell r="P2016" t="str">
            <v/>
          </cell>
          <cell r="Q2016" t="str">
            <v>SN2007BZ</v>
          </cell>
          <cell r="R2016" t="str">
            <v/>
          </cell>
          <cell r="S2016" t="str">
            <v/>
          </cell>
          <cell r="T2016" t="str">
            <v/>
          </cell>
          <cell r="U2016" t="str">
            <v>7920</v>
          </cell>
          <cell r="V2016" t="str">
            <v>ZGFT</v>
          </cell>
          <cell r="W2016">
            <v>45748</v>
          </cell>
          <cell r="X2016">
            <v>0.11</v>
          </cell>
          <cell r="Y2016">
            <v>11.185736400000001</v>
          </cell>
        </row>
        <row r="2017">
          <cell r="A2017" t="str">
            <v>SG-B2710-79A</v>
          </cell>
          <cell r="B2017" t="str">
            <v>SN2007BZ,100K,NR,EURO,#R7</v>
          </cell>
          <cell r="C2017" t="str">
            <v>4270</v>
          </cell>
          <cell r="D2017" t="str">
            <v>702</v>
          </cell>
          <cell r="E2017" t="str">
            <v/>
          </cell>
          <cell r="F2017" t="str">
            <v>ZHFT</v>
          </cell>
          <cell r="G2017" t="str">
            <v>71000</v>
          </cell>
          <cell r="H2017">
            <v>0</v>
          </cell>
          <cell r="I2017">
            <v>1000</v>
          </cell>
          <cell r="J2017">
            <v>0</v>
          </cell>
          <cell r="K2017">
            <v>9846.02</v>
          </cell>
          <cell r="L2017">
            <v>10077.24</v>
          </cell>
          <cell r="M2017">
            <v>0</v>
          </cell>
          <cell r="N2017">
            <v>0</v>
          </cell>
          <cell r="O2017">
            <v>0</v>
          </cell>
          <cell r="P2017" t="str">
            <v/>
          </cell>
          <cell r="Q2017" t="str">
            <v>SN2007BZ</v>
          </cell>
          <cell r="R2017" t="str">
            <v/>
          </cell>
          <cell r="S2017" t="str">
            <v/>
          </cell>
          <cell r="T2017" t="str">
            <v/>
          </cell>
          <cell r="U2017" t="str">
            <v>7920</v>
          </cell>
          <cell r="V2017" t="str">
            <v>ZGFT</v>
          </cell>
          <cell r="W2017">
            <v>45748</v>
          </cell>
          <cell r="X2017">
            <v>0.11</v>
          </cell>
          <cell r="Y2017">
            <v>11.185736400000001</v>
          </cell>
        </row>
        <row r="2018">
          <cell r="A2018" t="str">
            <v>SG-B2710-86A</v>
          </cell>
          <cell r="B2018" t="str">
            <v>SN2007BZ,99K,US/CA-FR,EURO,#R7</v>
          </cell>
          <cell r="C2018" t="str">
            <v>4270</v>
          </cell>
          <cell r="D2018" t="str">
            <v>702</v>
          </cell>
          <cell r="E2018" t="str">
            <v/>
          </cell>
          <cell r="F2018" t="str">
            <v>ZHFT</v>
          </cell>
          <cell r="G2018" t="str">
            <v>71000</v>
          </cell>
          <cell r="H2018">
            <v>0</v>
          </cell>
          <cell r="I2018">
            <v>1000</v>
          </cell>
          <cell r="J2018">
            <v>0</v>
          </cell>
          <cell r="K2018">
            <v>9710.99</v>
          </cell>
          <cell r="L2018">
            <v>9924.99</v>
          </cell>
          <cell r="M2018">
            <v>0</v>
          </cell>
          <cell r="N2018">
            <v>0</v>
          </cell>
          <cell r="O2018">
            <v>0</v>
          </cell>
          <cell r="P2018" t="str">
            <v/>
          </cell>
          <cell r="Q2018" t="str">
            <v>SN2007BZ</v>
          </cell>
          <cell r="R2018" t="str">
            <v/>
          </cell>
          <cell r="S2018" t="str">
            <v/>
          </cell>
          <cell r="T2018" t="str">
            <v/>
          </cell>
          <cell r="U2018" t="str">
            <v>7920</v>
          </cell>
          <cell r="V2018" t="str">
            <v>ZGFT</v>
          </cell>
          <cell r="W2018">
            <v>45748</v>
          </cell>
          <cell r="X2018">
            <v>0.11</v>
          </cell>
          <cell r="Y2018">
            <v>11.0167389</v>
          </cell>
        </row>
        <row r="2019">
          <cell r="A2019" t="str">
            <v>SG-B2710-X2A</v>
          </cell>
          <cell r="B2019" t="str">
            <v>SN2007BZ,99K,GR,EURO,#R7</v>
          </cell>
          <cell r="C2019" t="str">
            <v>4270</v>
          </cell>
          <cell r="D2019" t="str">
            <v>702</v>
          </cell>
          <cell r="E2019" t="str">
            <v/>
          </cell>
          <cell r="F2019" t="str">
            <v>ZHFT</v>
          </cell>
          <cell r="G2019" t="str">
            <v>71000</v>
          </cell>
          <cell r="H2019">
            <v>0</v>
          </cell>
          <cell r="I2019">
            <v>1000</v>
          </cell>
          <cell r="J2019">
            <v>0</v>
          </cell>
          <cell r="K2019">
            <v>9710.99</v>
          </cell>
          <cell r="L2019">
            <v>9924.99</v>
          </cell>
          <cell r="M2019">
            <v>0</v>
          </cell>
          <cell r="N2019">
            <v>0</v>
          </cell>
          <cell r="O2019">
            <v>0</v>
          </cell>
          <cell r="P2019" t="str">
            <v/>
          </cell>
          <cell r="Q2019" t="str">
            <v>SN2007BZ</v>
          </cell>
          <cell r="R2019" t="str">
            <v/>
          </cell>
          <cell r="S2019" t="str">
            <v/>
          </cell>
          <cell r="T2019" t="str">
            <v/>
          </cell>
          <cell r="U2019" t="str">
            <v>7920</v>
          </cell>
          <cell r="V2019" t="str">
            <v>ZGFT</v>
          </cell>
          <cell r="W2019">
            <v>45748</v>
          </cell>
          <cell r="X2019">
            <v>0.11</v>
          </cell>
          <cell r="Y2019">
            <v>11.0167389</v>
          </cell>
        </row>
        <row r="2020">
          <cell r="A2020" t="str">
            <v>SG-B2710-X3A</v>
          </cell>
          <cell r="B2020" t="str">
            <v>SN2007BZ,99K,FR/CA,EURO,#R7</v>
          </cell>
          <cell r="C2020" t="str">
            <v>4270</v>
          </cell>
          <cell r="D2020" t="str">
            <v>702</v>
          </cell>
          <cell r="E2020" t="str">
            <v/>
          </cell>
          <cell r="F2020" t="str">
            <v>ZHFT</v>
          </cell>
          <cell r="G2020" t="str">
            <v>71000</v>
          </cell>
          <cell r="H2020">
            <v>0</v>
          </cell>
          <cell r="I2020">
            <v>1000</v>
          </cell>
          <cell r="J2020">
            <v>0</v>
          </cell>
          <cell r="K2020">
            <v>9710.99</v>
          </cell>
          <cell r="L2020">
            <v>9924.99</v>
          </cell>
          <cell r="M2020">
            <v>0</v>
          </cell>
          <cell r="N2020">
            <v>0</v>
          </cell>
          <cell r="O2020">
            <v>0</v>
          </cell>
          <cell r="P2020" t="str">
            <v/>
          </cell>
          <cell r="Q2020" t="str">
            <v>SN2007BZ</v>
          </cell>
          <cell r="R2020" t="str">
            <v/>
          </cell>
          <cell r="S2020" t="str">
            <v/>
          </cell>
          <cell r="T2020" t="str">
            <v/>
          </cell>
          <cell r="U2020" t="str">
            <v>7920</v>
          </cell>
          <cell r="V2020" t="str">
            <v>ZGFT</v>
          </cell>
          <cell r="W2020">
            <v>45748</v>
          </cell>
          <cell r="X2020">
            <v>0.11</v>
          </cell>
          <cell r="Y2020">
            <v>11.0167389</v>
          </cell>
        </row>
        <row r="2021">
          <cell r="A2021" t="str">
            <v>SG-B2710-XAA</v>
          </cell>
          <cell r="B2021" t="str">
            <v>SN2007BZ,99K,RU,EURO,#R7</v>
          </cell>
          <cell r="C2021" t="str">
            <v>4270</v>
          </cell>
          <cell r="D2021" t="str">
            <v>702</v>
          </cell>
          <cell r="E2021" t="str">
            <v/>
          </cell>
          <cell r="F2021" t="str">
            <v>ZHFT</v>
          </cell>
          <cell r="G2021" t="str">
            <v>71000</v>
          </cell>
          <cell r="H2021">
            <v>0</v>
          </cell>
          <cell r="I2021">
            <v>1000</v>
          </cell>
          <cell r="J2021">
            <v>0</v>
          </cell>
          <cell r="K2021">
            <v>9710.99</v>
          </cell>
          <cell r="L2021">
            <v>9924.99</v>
          </cell>
          <cell r="M2021">
            <v>0</v>
          </cell>
          <cell r="N2021">
            <v>0</v>
          </cell>
          <cell r="O2021">
            <v>0</v>
          </cell>
          <cell r="P2021" t="str">
            <v/>
          </cell>
          <cell r="Q2021" t="str">
            <v>SN2007BZ</v>
          </cell>
          <cell r="R2021" t="str">
            <v/>
          </cell>
          <cell r="S2021" t="str">
            <v/>
          </cell>
          <cell r="T2021" t="str">
            <v/>
          </cell>
          <cell r="U2021" t="str">
            <v>7920</v>
          </cell>
          <cell r="V2021" t="str">
            <v>ZGFT</v>
          </cell>
          <cell r="W2021">
            <v>45748</v>
          </cell>
          <cell r="X2021">
            <v>0.11</v>
          </cell>
          <cell r="Y2021">
            <v>11.0167389</v>
          </cell>
        </row>
        <row r="2022">
          <cell r="A2022" t="str">
            <v>SG-B2710-XMA</v>
          </cell>
          <cell r="B2022" t="str">
            <v>SN2007BZ,99K,TW,NO EURO,#R7</v>
          </cell>
          <cell r="C2022" t="str">
            <v>4270</v>
          </cell>
          <cell r="D2022" t="str">
            <v>702</v>
          </cell>
          <cell r="E2022" t="str">
            <v/>
          </cell>
          <cell r="F2022" t="str">
            <v>ZHFT</v>
          </cell>
          <cell r="G2022" t="str">
            <v>71000</v>
          </cell>
          <cell r="H2022">
            <v>0</v>
          </cell>
          <cell r="I2022">
            <v>1000</v>
          </cell>
          <cell r="J2022">
            <v>0</v>
          </cell>
          <cell r="K2022">
            <v>9710.99</v>
          </cell>
          <cell r="L2022">
            <v>9924.99</v>
          </cell>
          <cell r="M2022">
            <v>0</v>
          </cell>
          <cell r="N2022">
            <v>0</v>
          </cell>
          <cell r="O2022">
            <v>0</v>
          </cell>
          <cell r="P2022" t="str">
            <v/>
          </cell>
          <cell r="Q2022" t="str">
            <v>SN2007BZ</v>
          </cell>
          <cell r="R2022" t="str">
            <v/>
          </cell>
          <cell r="S2022" t="str">
            <v/>
          </cell>
          <cell r="T2022" t="str">
            <v/>
          </cell>
          <cell r="U2022" t="str">
            <v>7920</v>
          </cell>
          <cell r="V2022" t="str">
            <v>ZGFT</v>
          </cell>
          <cell r="W2022">
            <v>45748</v>
          </cell>
          <cell r="X2022">
            <v>0.11</v>
          </cell>
          <cell r="Y2022">
            <v>11.0167389</v>
          </cell>
        </row>
        <row r="2023">
          <cell r="A2023" t="str">
            <v>SG-B2710-XRA</v>
          </cell>
          <cell r="B2023" t="str">
            <v>SN2007BZ,99K,KR,EURO,#R7</v>
          </cell>
          <cell r="C2023" t="str">
            <v>4270</v>
          </cell>
          <cell r="D2023" t="str">
            <v>702</v>
          </cell>
          <cell r="E2023" t="str">
            <v/>
          </cell>
          <cell r="F2023" t="str">
            <v>ZHFT</v>
          </cell>
          <cell r="G2023" t="str">
            <v>71000</v>
          </cell>
          <cell r="H2023">
            <v>0</v>
          </cell>
          <cell r="I2023">
            <v>1000</v>
          </cell>
          <cell r="J2023">
            <v>0</v>
          </cell>
          <cell r="K2023">
            <v>9710.99</v>
          </cell>
          <cell r="L2023">
            <v>9924.99</v>
          </cell>
          <cell r="M2023">
            <v>0</v>
          </cell>
          <cell r="N2023">
            <v>0</v>
          </cell>
          <cell r="O2023">
            <v>0</v>
          </cell>
          <cell r="P2023" t="str">
            <v/>
          </cell>
          <cell r="Q2023" t="str">
            <v>SN2007BZ</v>
          </cell>
          <cell r="R2023" t="str">
            <v/>
          </cell>
          <cell r="S2023" t="str">
            <v/>
          </cell>
          <cell r="T2023" t="str">
            <v/>
          </cell>
          <cell r="U2023" t="str">
            <v>7920</v>
          </cell>
          <cell r="V2023" t="str">
            <v>ZGFT</v>
          </cell>
          <cell r="W2023">
            <v>45748</v>
          </cell>
          <cell r="X2023">
            <v>0.11</v>
          </cell>
          <cell r="Y2023">
            <v>11.0167389</v>
          </cell>
        </row>
        <row r="2024">
          <cell r="A2024" t="str">
            <v>SG-B2710-XTA</v>
          </cell>
          <cell r="B2024" t="str">
            <v>SN2007BZ,99K,HEB,EURO,#R7</v>
          </cell>
          <cell r="C2024" t="str">
            <v>4270</v>
          </cell>
          <cell r="D2024" t="str">
            <v>702</v>
          </cell>
          <cell r="E2024" t="str">
            <v/>
          </cell>
          <cell r="F2024" t="str">
            <v>ZHFT</v>
          </cell>
          <cell r="G2024" t="str">
            <v>71000</v>
          </cell>
          <cell r="H2024">
            <v>0</v>
          </cell>
          <cell r="I2024">
            <v>1000</v>
          </cell>
          <cell r="J2024">
            <v>0</v>
          </cell>
          <cell r="K2024">
            <v>9710.99</v>
          </cell>
          <cell r="L2024">
            <v>9924.99</v>
          </cell>
          <cell r="M2024">
            <v>0</v>
          </cell>
          <cell r="N2024">
            <v>0</v>
          </cell>
          <cell r="O2024">
            <v>0</v>
          </cell>
          <cell r="P2024" t="str">
            <v/>
          </cell>
          <cell r="Q2024" t="str">
            <v>SN2007BZ</v>
          </cell>
          <cell r="R2024" t="str">
            <v/>
          </cell>
          <cell r="S2024" t="str">
            <v/>
          </cell>
          <cell r="T2024" t="str">
            <v/>
          </cell>
          <cell r="U2024" t="str">
            <v>7920</v>
          </cell>
          <cell r="V2024" t="str">
            <v>ZGFT</v>
          </cell>
          <cell r="W2024">
            <v>45748</v>
          </cell>
          <cell r="X2024">
            <v>0.11</v>
          </cell>
          <cell r="Y2024">
            <v>11.0167389</v>
          </cell>
        </row>
        <row r="2025">
          <cell r="A2025" t="str">
            <v>SG-B2710-XUA</v>
          </cell>
          <cell r="B2025" t="str">
            <v>SN2007BZ,99K,US-D,NO EURO,#R7</v>
          </cell>
          <cell r="C2025" t="str">
            <v>4270</v>
          </cell>
          <cell r="D2025" t="str">
            <v>702</v>
          </cell>
          <cell r="E2025" t="str">
            <v/>
          </cell>
          <cell r="F2025" t="str">
            <v>ZHFT</v>
          </cell>
          <cell r="G2025" t="str">
            <v>71000</v>
          </cell>
          <cell r="H2025">
            <v>0</v>
          </cell>
          <cell r="I2025">
            <v>1000</v>
          </cell>
          <cell r="J2025">
            <v>9583.15</v>
          </cell>
          <cell r="K2025">
            <v>9710.99</v>
          </cell>
          <cell r="L2025">
            <v>9924.99</v>
          </cell>
          <cell r="M2025">
            <v>0</v>
          </cell>
          <cell r="N2025">
            <v>0</v>
          </cell>
          <cell r="O2025">
            <v>0</v>
          </cell>
          <cell r="P2025" t="str">
            <v/>
          </cell>
          <cell r="Q2025" t="str">
            <v>SN2007BZ</v>
          </cell>
          <cell r="R2025" t="str">
            <v/>
          </cell>
          <cell r="S2025" t="str">
            <v/>
          </cell>
          <cell r="T2025" t="str">
            <v/>
          </cell>
          <cell r="U2025" t="str">
            <v>7920</v>
          </cell>
          <cell r="V2025" t="str">
            <v>ZGFT</v>
          </cell>
          <cell r="W2025">
            <v>45748</v>
          </cell>
          <cell r="X2025">
            <v>0.11</v>
          </cell>
          <cell r="Y2025">
            <v>11.0167389</v>
          </cell>
        </row>
        <row r="2026">
          <cell r="A2026" t="str">
            <v>SG-B2711-XUA</v>
          </cell>
          <cell r="B2026" t="str">
            <v>SN2007BZ,99K,US-I,EURO,#R7</v>
          </cell>
          <cell r="C2026" t="str">
            <v>4270</v>
          </cell>
          <cell r="D2026" t="str">
            <v>702</v>
          </cell>
          <cell r="E2026" t="str">
            <v/>
          </cell>
          <cell r="F2026" t="str">
            <v>ZHFT</v>
          </cell>
          <cell r="G2026" t="str">
            <v>71000</v>
          </cell>
          <cell r="H2026">
            <v>0</v>
          </cell>
          <cell r="I2026">
            <v>1000</v>
          </cell>
          <cell r="J2026">
            <v>0</v>
          </cell>
          <cell r="K2026">
            <v>9710.99</v>
          </cell>
          <cell r="L2026">
            <v>9924.99</v>
          </cell>
          <cell r="M2026">
            <v>0</v>
          </cell>
          <cell r="N2026">
            <v>0</v>
          </cell>
          <cell r="O2026">
            <v>0</v>
          </cell>
          <cell r="P2026" t="str">
            <v/>
          </cell>
          <cell r="Q2026" t="str">
            <v>SN2007BZ</v>
          </cell>
          <cell r="R2026" t="str">
            <v/>
          </cell>
          <cell r="S2026" t="str">
            <v/>
          </cell>
          <cell r="T2026" t="str">
            <v/>
          </cell>
          <cell r="U2026" t="str">
            <v>7920</v>
          </cell>
          <cell r="V2026" t="str">
            <v>ZGFT</v>
          </cell>
          <cell r="W2026">
            <v>45748</v>
          </cell>
          <cell r="X2026">
            <v>0.11</v>
          </cell>
          <cell r="Y2026">
            <v>11.0167389</v>
          </cell>
        </row>
        <row r="2027">
          <cell r="A2027" t="str">
            <v>SG-B2720-XUA</v>
          </cell>
          <cell r="B2027" t="str">
            <v>SN2006Z,79K,US-D,NO EURO,#A06</v>
          </cell>
          <cell r="C2027" t="str">
            <v>4270</v>
          </cell>
          <cell r="D2027" t="str">
            <v>702</v>
          </cell>
          <cell r="E2027" t="str">
            <v/>
          </cell>
          <cell r="F2027" t="str">
            <v>ZHFT</v>
          </cell>
          <cell r="G2027" t="str">
            <v>71000</v>
          </cell>
          <cell r="H2027">
            <v>0</v>
          </cell>
          <cell r="I2027">
            <v>1000</v>
          </cell>
          <cell r="J2027">
            <v>6479.63</v>
          </cell>
          <cell r="K2027">
            <v>5561.69</v>
          </cell>
          <cell r="L2027">
            <v>5728.69</v>
          </cell>
          <cell r="M2027">
            <v>0</v>
          </cell>
          <cell r="N2027">
            <v>0</v>
          </cell>
          <cell r="O2027">
            <v>0</v>
          </cell>
          <cell r="P2027" t="str">
            <v/>
          </cell>
          <cell r="Q2027" t="str">
            <v>SN2006Z</v>
          </cell>
          <cell r="R2027" t="str">
            <v/>
          </cell>
          <cell r="S2027" t="str">
            <v/>
          </cell>
          <cell r="T2027" t="str">
            <v/>
          </cell>
          <cell r="U2027" t="str">
            <v>7920</v>
          </cell>
          <cell r="V2027" t="str">
            <v>ZGFT</v>
          </cell>
          <cell r="W2027">
            <v>45748</v>
          </cell>
          <cell r="X2027">
            <v>0.11</v>
          </cell>
          <cell r="Y2027">
            <v>6.3588458999999995</v>
          </cell>
        </row>
        <row r="2028">
          <cell r="A2028" t="str">
            <v>SG-B2730-23A</v>
          </cell>
          <cell r="B2028" t="str">
            <v>SN2006BZ,80K,FR/CA,EURO,#R7</v>
          </cell>
          <cell r="C2028" t="str">
            <v>4270</v>
          </cell>
          <cell r="D2028" t="str">
            <v>702</v>
          </cell>
          <cell r="E2028" t="str">
            <v/>
          </cell>
          <cell r="F2028" t="str">
            <v>ZHFT</v>
          </cell>
          <cell r="G2028" t="str">
            <v>71000</v>
          </cell>
          <cell r="H2028">
            <v>0</v>
          </cell>
          <cell r="I2028">
            <v>1000</v>
          </cell>
          <cell r="J2028">
            <v>0</v>
          </cell>
          <cell r="K2028">
            <v>8891.15</v>
          </cell>
          <cell r="L2028">
            <v>9101.34</v>
          </cell>
          <cell r="M2028">
            <v>0</v>
          </cell>
          <cell r="N2028">
            <v>0</v>
          </cell>
          <cell r="O2028">
            <v>0</v>
          </cell>
          <cell r="P2028" t="str">
            <v/>
          </cell>
          <cell r="Q2028" t="str">
            <v>SN2006BZ</v>
          </cell>
          <cell r="R2028" t="str">
            <v/>
          </cell>
          <cell r="S2028" t="str">
            <v/>
          </cell>
          <cell r="T2028" t="str">
            <v/>
          </cell>
          <cell r="U2028" t="str">
            <v>7920</v>
          </cell>
          <cell r="V2028" t="str">
            <v>ZGFT</v>
          </cell>
          <cell r="W2028">
            <v>45748</v>
          </cell>
          <cell r="X2028">
            <v>0.11</v>
          </cell>
          <cell r="Y2028">
            <v>10.102487400000001</v>
          </cell>
        </row>
        <row r="2029">
          <cell r="A2029" t="str">
            <v>SG-B2730-27A</v>
          </cell>
          <cell r="B2029" t="str">
            <v>SN2006BZ,80K,BG,EURO,#R7</v>
          </cell>
          <cell r="C2029" t="str">
            <v>4270</v>
          </cell>
          <cell r="D2029" t="str">
            <v>702</v>
          </cell>
          <cell r="E2029" t="str">
            <v/>
          </cell>
          <cell r="F2029" t="str">
            <v>ZHFT</v>
          </cell>
          <cell r="G2029" t="str">
            <v>71000</v>
          </cell>
          <cell r="H2029">
            <v>0</v>
          </cell>
          <cell r="I2029">
            <v>1000</v>
          </cell>
          <cell r="J2029">
            <v>0</v>
          </cell>
          <cell r="K2029">
            <v>8891.15</v>
          </cell>
          <cell r="L2029">
            <v>9101.34</v>
          </cell>
          <cell r="M2029">
            <v>0</v>
          </cell>
          <cell r="N2029">
            <v>0</v>
          </cell>
          <cell r="O2029">
            <v>0</v>
          </cell>
          <cell r="P2029" t="str">
            <v/>
          </cell>
          <cell r="Q2029" t="str">
            <v>SN2006BZ</v>
          </cell>
          <cell r="R2029" t="str">
            <v/>
          </cell>
          <cell r="S2029" t="str">
            <v/>
          </cell>
          <cell r="T2029" t="str">
            <v/>
          </cell>
          <cell r="U2029" t="str">
            <v>7920</v>
          </cell>
          <cell r="V2029" t="str">
            <v>ZGFT</v>
          </cell>
          <cell r="W2029">
            <v>45748</v>
          </cell>
          <cell r="X2029">
            <v>0.11</v>
          </cell>
          <cell r="Y2029">
            <v>10.102487400000001</v>
          </cell>
        </row>
        <row r="2030">
          <cell r="A2030" t="str">
            <v>SG-B2730-28A</v>
          </cell>
          <cell r="B2030" t="str">
            <v>SN2006BZ,80K,TR-Q,EURO,#R7</v>
          </cell>
          <cell r="C2030" t="str">
            <v>4270</v>
          </cell>
          <cell r="D2030" t="str">
            <v>702</v>
          </cell>
          <cell r="E2030" t="str">
            <v/>
          </cell>
          <cell r="F2030" t="str">
            <v>ZHFT</v>
          </cell>
          <cell r="G2030" t="str">
            <v>71000</v>
          </cell>
          <cell r="H2030">
            <v>0</v>
          </cell>
          <cell r="I2030">
            <v>1000</v>
          </cell>
          <cell r="J2030">
            <v>0</v>
          </cell>
          <cell r="K2030">
            <v>8891.15</v>
          </cell>
          <cell r="L2030">
            <v>9101.34</v>
          </cell>
          <cell r="M2030">
            <v>0</v>
          </cell>
          <cell r="N2030">
            <v>0</v>
          </cell>
          <cell r="O2030">
            <v>0</v>
          </cell>
          <cell r="P2030" t="str">
            <v/>
          </cell>
          <cell r="Q2030" t="str">
            <v>SN2006BZ</v>
          </cell>
          <cell r="R2030" t="str">
            <v/>
          </cell>
          <cell r="S2030" t="str">
            <v/>
          </cell>
          <cell r="T2030" t="str">
            <v/>
          </cell>
          <cell r="U2030" t="str">
            <v>7920</v>
          </cell>
          <cell r="V2030" t="str">
            <v>ZGFT</v>
          </cell>
          <cell r="W2030">
            <v>45748</v>
          </cell>
          <cell r="X2030">
            <v>0.11</v>
          </cell>
          <cell r="Y2030">
            <v>10.102487400000001</v>
          </cell>
        </row>
        <row r="2031">
          <cell r="A2031" t="str">
            <v>SG-B2730-2BA</v>
          </cell>
          <cell r="B2031" t="str">
            <v>SN2006BZ,80K,UK,EURO,#R7</v>
          </cell>
          <cell r="C2031" t="str">
            <v>4270</v>
          </cell>
          <cell r="D2031" t="str">
            <v>702</v>
          </cell>
          <cell r="E2031" t="str">
            <v/>
          </cell>
          <cell r="F2031" t="str">
            <v>ZHFT</v>
          </cell>
          <cell r="G2031" t="str">
            <v>71000</v>
          </cell>
          <cell r="H2031">
            <v>0</v>
          </cell>
          <cell r="I2031">
            <v>1000</v>
          </cell>
          <cell r="J2031">
            <v>0</v>
          </cell>
          <cell r="K2031">
            <v>8891.15</v>
          </cell>
          <cell r="L2031">
            <v>9101.34</v>
          </cell>
          <cell r="M2031">
            <v>0</v>
          </cell>
          <cell r="N2031">
            <v>0</v>
          </cell>
          <cell r="O2031">
            <v>0</v>
          </cell>
          <cell r="P2031" t="str">
            <v/>
          </cell>
          <cell r="Q2031" t="str">
            <v>SN2006BZ</v>
          </cell>
          <cell r="R2031" t="str">
            <v/>
          </cell>
          <cell r="S2031" t="str">
            <v/>
          </cell>
          <cell r="T2031" t="str">
            <v/>
          </cell>
          <cell r="U2031" t="str">
            <v>7920</v>
          </cell>
          <cell r="V2031" t="str">
            <v>ZGFT</v>
          </cell>
          <cell r="W2031">
            <v>45748</v>
          </cell>
          <cell r="X2031">
            <v>0.11</v>
          </cell>
          <cell r="Y2031">
            <v>10.102487400000001</v>
          </cell>
        </row>
        <row r="2032">
          <cell r="A2032" t="str">
            <v>SG-B2730-2DA</v>
          </cell>
          <cell r="B2032" t="str">
            <v>SN2006BZ,80K,DE,EURO,#R7,</v>
          </cell>
          <cell r="C2032" t="str">
            <v>4270</v>
          </cell>
          <cell r="D2032" t="str">
            <v>702</v>
          </cell>
          <cell r="E2032" t="str">
            <v/>
          </cell>
          <cell r="F2032" t="str">
            <v>ZHFT</v>
          </cell>
          <cell r="G2032" t="str">
            <v>71000</v>
          </cell>
          <cell r="H2032">
            <v>0</v>
          </cell>
          <cell r="I2032">
            <v>1000</v>
          </cell>
          <cell r="J2032">
            <v>0</v>
          </cell>
          <cell r="K2032">
            <v>8891.15</v>
          </cell>
          <cell r="L2032">
            <v>9101.34</v>
          </cell>
          <cell r="M2032">
            <v>0</v>
          </cell>
          <cell r="N2032">
            <v>0</v>
          </cell>
          <cell r="O2032">
            <v>0</v>
          </cell>
          <cell r="P2032" t="str">
            <v/>
          </cell>
          <cell r="Q2032" t="str">
            <v>SN2006BZ</v>
          </cell>
          <cell r="R2032" t="str">
            <v/>
          </cell>
          <cell r="S2032" t="str">
            <v/>
          </cell>
          <cell r="T2032" t="str">
            <v/>
          </cell>
          <cell r="U2032" t="str">
            <v>7920</v>
          </cell>
          <cell r="V2032" t="str">
            <v>ZGFT</v>
          </cell>
          <cell r="W2032">
            <v>45748</v>
          </cell>
          <cell r="X2032">
            <v>0.11</v>
          </cell>
          <cell r="Y2032">
            <v>10.102487400000001</v>
          </cell>
        </row>
        <row r="2033">
          <cell r="A2033" t="str">
            <v>SG-B2730-2EA</v>
          </cell>
          <cell r="B2033" t="str">
            <v>SN2006BZ,80K,ES,EURO,#R7</v>
          </cell>
          <cell r="C2033" t="str">
            <v>4270</v>
          </cell>
          <cell r="D2033" t="str">
            <v>702</v>
          </cell>
          <cell r="E2033" t="str">
            <v/>
          </cell>
          <cell r="F2033" t="str">
            <v>ZHFT</v>
          </cell>
          <cell r="G2033" t="str">
            <v>71000</v>
          </cell>
          <cell r="H2033">
            <v>0</v>
          </cell>
          <cell r="I2033">
            <v>1000</v>
          </cell>
          <cell r="J2033">
            <v>0</v>
          </cell>
          <cell r="K2033">
            <v>8891.15</v>
          </cell>
          <cell r="L2033">
            <v>9101.34</v>
          </cell>
          <cell r="M2033">
            <v>0</v>
          </cell>
          <cell r="N2033">
            <v>0</v>
          </cell>
          <cell r="O2033">
            <v>0</v>
          </cell>
          <cell r="P2033" t="str">
            <v/>
          </cell>
          <cell r="Q2033" t="str">
            <v>SN2006BZ</v>
          </cell>
          <cell r="R2033" t="str">
            <v/>
          </cell>
          <cell r="S2033" t="str">
            <v/>
          </cell>
          <cell r="T2033" t="str">
            <v/>
          </cell>
          <cell r="U2033" t="str">
            <v>7920</v>
          </cell>
          <cell r="V2033" t="str">
            <v>ZGFT</v>
          </cell>
          <cell r="W2033">
            <v>45748</v>
          </cell>
          <cell r="X2033">
            <v>0.11</v>
          </cell>
          <cell r="Y2033">
            <v>10.102487400000001</v>
          </cell>
        </row>
        <row r="2034">
          <cell r="A2034" t="str">
            <v>SG-B2730-2FA</v>
          </cell>
          <cell r="B2034" t="str">
            <v>SN2006BZ,80K,FR,EURO,#R7</v>
          </cell>
          <cell r="C2034" t="str">
            <v>4270</v>
          </cell>
          <cell r="D2034" t="str">
            <v>702</v>
          </cell>
          <cell r="E2034" t="str">
            <v/>
          </cell>
          <cell r="F2034" t="str">
            <v>ZHFT</v>
          </cell>
          <cell r="G2034" t="str">
            <v>71000</v>
          </cell>
          <cell r="H2034">
            <v>0</v>
          </cell>
          <cell r="I2034">
            <v>1000</v>
          </cell>
          <cell r="J2034">
            <v>0</v>
          </cell>
          <cell r="K2034">
            <v>8891.15</v>
          </cell>
          <cell r="L2034">
            <v>9101.34</v>
          </cell>
          <cell r="M2034">
            <v>0</v>
          </cell>
          <cell r="N2034">
            <v>0</v>
          </cell>
          <cell r="O2034">
            <v>0</v>
          </cell>
          <cell r="P2034" t="str">
            <v/>
          </cell>
          <cell r="Q2034" t="str">
            <v>SN2006BZ</v>
          </cell>
          <cell r="R2034" t="str">
            <v/>
          </cell>
          <cell r="S2034" t="str">
            <v/>
          </cell>
          <cell r="T2034" t="str">
            <v/>
          </cell>
          <cell r="U2034" t="str">
            <v>7920</v>
          </cell>
          <cell r="V2034" t="str">
            <v>ZGFT</v>
          </cell>
          <cell r="W2034">
            <v>45748</v>
          </cell>
          <cell r="X2034">
            <v>0.11</v>
          </cell>
          <cell r="Y2034">
            <v>10.102487400000001</v>
          </cell>
        </row>
        <row r="2035">
          <cell r="A2035" t="str">
            <v>SG-B2730-2GA</v>
          </cell>
          <cell r="B2035" t="str">
            <v>SN2006BZ,80K,HU,EURO,#R7</v>
          </cell>
          <cell r="C2035" t="str">
            <v>4270</v>
          </cell>
          <cell r="D2035" t="str">
            <v>702</v>
          </cell>
          <cell r="E2035" t="str">
            <v/>
          </cell>
          <cell r="F2035" t="str">
            <v>ZHFT</v>
          </cell>
          <cell r="G2035" t="str">
            <v>71000</v>
          </cell>
          <cell r="H2035">
            <v>0</v>
          </cell>
          <cell r="I2035">
            <v>1000</v>
          </cell>
          <cell r="J2035">
            <v>0</v>
          </cell>
          <cell r="K2035">
            <v>8891.15</v>
          </cell>
          <cell r="L2035">
            <v>9101.34</v>
          </cell>
          <cell r="M2035">
            <v>0</v>
          </cell>
          <cell r="N2035">
            <v>0</v>
          </cell>
          <cell r="O2035">
            <v>0</v>
          </cell>
          <cell r="P2035" t="str">
            <v/>
          </cell>
          <cell r="Q2035" t="str">
            <v>SN2006BZ</v>
          </cell>
          <cell r="R2035" t="str">
            <v/>
          </cell>
          <cell r="S2035" t="str">
            <v/>
          </cell>
          <cell r="T2035" t="str">
            <v/>
          </cell>
          <cell r="U2035" t="str">
            <v>7920</v>
          </cell>
          <cell r="V2035" t="str">
            <v>ZGFT</v>
          </cell>
          <cell r="W2035">
            <v>45748</v>
          </cell>
          <cell r="X2035">
            <v>0.11</v>
          </cell>
          <cell r="Y2035">
            <v>10.102487400000001</v>
          </cell>
        </row>
        <row r="2036">
          <cell r="A2036" t="str">
            <v>SG-B2730-2IA</v>
          </cell>
          <cell r="B2036" t="str">
            <v>SN2006BZ,80K,IT,EURO,#R7</v>
          </cell>
          <cell r="C2036" t="str">
            <v>4270</v>
          </cell>
          <cell r="D2036" t="str">
            <v>702</v>
          </cell>
          <cell r="E2036" t="str">
            <v/>
          </cell>
          <cell r="F2036" t="str">
            <v>ZHFT</v>
          </cell>
          <cell r="G2036" t="str">
            <v>71000</v>
          </cell>
          <cell r="H2036">
            <v>0</v>
          </cell>
          <cell r="I2036">
            <v>1000</v>
          </cell>
          <cell r="J2036">
            <v>0</v>
          </cell>
          <cell r="K2036">
            <v>8891.15</v>
          </cell>
          <cell r="L2036">
            <v>9101.34</v>
          </cell>
          <cell r="M2036">
            <v>0</v>
          </cell>
          <cell r="N2036">
            <v>0</v>
          </cell>
          <cell r="O2036">
            <v>0</v>
          </cell>
          <cell r="P2036" t="str">
            <v/>
          </cell>
          <cell r="Q2036" t="str">
            <v>SN2006BZ</v>
          </cell>
          <cell r="R2036" t="str">
            <v/>
          </cell>
          <cell r="S2036" t="str">
            <v/>
          </cell>
          <cell r="T2036" t="str">
            <v/>
          </cell>
          <cell r="U2036" t="str">
            <v>7920</v>
          </cell>
          <cell r="V2036" t="str">
            <v>ZGFT</v>
          </cell>
          <cell r="W2036">
            <v>45748</v>
          </cell>
          <cell r="X2036">
            <v>0.11</v>
          </cell>
          <cell r="Y2036">
            <v>10.102487400000001</v>
          </cell>
        </row>
        <row r="2037">
          <cell r="A2037" t="str">
            <v>SG-B2730-2JA</v>
          </cell>
          <cell r="B2037" t="str">
            <v>SN2006BZ,80K,BE,EURO,#R7</v>
          </cell>
          <cell r="C2037" t="str">
            <v>4270</v>
          </cell>
          <cell r="D2037" t="str">
            <v>702</v>
          </cell>
          <cell r="E2037" t="str">
            <v/>
          </cell>
          <cell r="F2037" t="str">
            <v>ZHFT</v>
          </cell>
          <cell r="G2037" t="str">
            <v>71000</v>
          </cell>
          <cell r="H2037">
            <v>0</v>
          </cell>
          <cell r="I2037">
            <v>1000</v>
          </cell>
          <cell r="J2037">
            <v>0</v>
          </cell>
          <cell r="K2037">
            <v>8891.15</v>
          </cell>
          <cell r="L2037">
            <v>9101.34</v>
          </cell>
          <cell r="M2037">
            <v>0</v>
          </cell>
          <cell r="N2037">
            <v>0</v>
          </cell>
          <cell r="O2037">
            <v>0</v>
          </cell>
          <cell r="P2037" t="str">
            <v/>
          </cell>
          <cell r="Q2037" t="str">
            <v>SN2006BZ</v>
          </cell>
          <cell r="R2037" t="str">
            <v/>
          </cell>
          <cell r="S2037" t="str">
            <v/>
          </cell>
          <cell r="T2037" t="str">
            <v/>
          </cell>
          <cell r="U2037" t="str">
            <v>7920</v>
          </cell>
          <cell r="V2037" t="str">
            <v>ZGFT</v>
          </cell>
          <cell r="W2037">
            <v>45748</v>
          </cell>
          <cell r="X2037">
            <v>0.11</v>
          </cell>
          <cell r="Y2037">
            <v>10.102487400000001</v>
          </cell>
        </row>
        <row r="2038">
          <cell r="A2038" t="str">
            <v>SG-B2730-2KA</v>
          </cell>
          <cell r="B2038" t="str">
            <v>SN2006BZ,80K,DK,EURO,#R7</v>
          </cell>
          <cell r="C2038" t="str">
            <v>4270</v>
          </cell>
          <cell r="D2038" t="str">
            <v>702</v>
          </cell>
          <cell r="E2038" t="str">
            <v/>
          </cell>
          <cell r="F2038" t="str">
            <v>ZHFT</v>
          </cell>
          <cell r="G2038" t="str">
            <v>71000</v>
          </cell>
          <cell r="H2038">
            <v>0</v>
          </cell>
          <cell r="I2038">
            <v>1000</v>
          </cell>
          <cell r="J2038">
            <v>0</v>
          </cell>
          <cell r="K2038">
            <v>8891.15</v>
          </cell>
          <cell r="L2038">
            <v>9101.34</v>
          </cell>
          <cell r="M2038">
            <v>0</v>
          </cell>
          <cell r="N2038">
            <v>0</v>
          </cell>
          <cell r="O2038">
            <v>0</v>
          </cell>
          <cell r="P2038" t="str">
            <v/>
          </cell>
          <cell r="Q2038" t="str">
            <v>SN2006BZ</v>
          </cell>
          <cell r="R2038" t="str">
            <v/>
          </cell>
          <cell r="S2038" t="str">
            <v/>
          </cell>
          <cell r="T2038" t="str">
            <v/>
          </cell>
          <cell r="U2038" t="str">
            <v>7920</v>
          </cell>
          <cell r="V2038" t="str">
            <v>ZGFT</v>
          </cell>
          <cell r="W2038">
            <v>45748</v>
          </cell>
          <cell r="X2038">
            <v>0.11</v>
          </cell>
          <cell r="Y2038">
            <v>10.102487400000001</v>
          </cell>
        </row>
        <row r="2039">
          <cell r="A2039" t="str">
            <v>SG-B2730-2NA</v>
          </cell>
          <cell r="B2039" t="str">
            <v>SN2006BZ,80K,NO,EURO,#R7</v>
          </cell>
          <cell r="C2039" t="str">
            <v>4270</v>
          </cell>
          <cell r="D2039" t="str">
            <v>702</v>
          </cell>
          <cell r="E2039" t="str">
            <v/>
          </cell>
          <cell r="F2039" t="str">
            <v>ZHFT</v>
          </cell>
          <cell r="G2039" t="str">
            <v>71000</v>
          </cell>
          <cell r="H2039">
            <v>0</v>
          </cell>
          <cell r="I2039">
            <v>1000</v>
          </cell>
          <cell r="J2039">
            <v>0</v>
          </cell>
          <cell r="K2039">
            <v>8891.15</v>
          </cell>
          <cell r="L2039">
            <v>9101.34</v>
          </cell>
          <cell r="M2039">
            <v>0</v>
          </cell>
          <cell r="N2039">
            <v>0</v>
          </cell>
          <cell r="O2039">
            <v>0</v>
          </cell>
          <cell r="P2039" t="str">
            <v/>
          </cell>
          <cell r="Q2039" t="str">
            <v>SN2006BZ</v>
          </cell>
          <cell r="R2039" t="str">
            <v/>
          </cell>
          <cell r="S2039" t="str">
            <v/>
          </cell>
          <cell r="T2039" t="str">
            <v/>
          </cell>
          <cell r="U2039" t="str">
            <v>7920</v>
          </cell>
          <cell r="V2039" t="str">
            <v>ZGFT</v>
          </cell>
          <cell r="W2039">
            <v>45748</v>
          </cell>
          <cell r="X2039">
            <v>0.11</v>
          </cell>
          <cell r="Y2039">
            <v>10.102487400000001</v>
          </cell>
        </row>
        <row r="2040">
          <cell r="A2040" t="str">
            <v>SG-B2730-2PA</v>
          </cell>
          <cell r="B2040" t="str">
            <v>SN2006BZ,80K,PT,EURO,#R7</v>
          </cell>
          <cell r="C2040" t="str">
            <v>4270</v>
          </cell>
          <cell r="D2040" t="str">
            <v>702</v>
          </cell>
          <cell r="E2040" t="str">
            <v/>
          </cell>
          <cell r="F2040" t="str">
            <v>ZHFT</v>
          </cell>
          <cell r="G2040" t="str">
            <v>71000</v>
          </cell>
          <cell r="H2040">
            <v>0</v>
          </cell>
          <cell r="I2040">
            <v>1000</v>
          </cell>
          <cell r="J2040">
            <v>0</v>
          </cell>
          <cell r="K2040">
            <v>8891.15</v>
          </cell>
          <cell r="L2040">
            <v>9101.34</v>
          </cell>
          <cell r="M2040">
            <v>0</v>
          </cell>
          <cell r="N2040">
            <v>0</v>
          </cell>
          <cell r="O2040">
            <v>0</v>
          </cell>
          <cell r="P2040" t="str">
            <v/>
          </cell>
          <cell r="Q2040" t="str">
            <v>SN2006BZ</v>
          </cell>
          <cell r="R2040" t="str">
            <v/>
          </cell>
          <cell r="S2040" t="str">
            <v/>
          </cell>
          <cell r="T2040" t="str">
            <v/>
          </cell>
          <cell r="U2040" t="str">
            <v>7920</v>
          </cell>
          <cell r="V2040" t="str">
            <v>ZGFT</v>
          </cell>
          <cell r="W2040">
            <v>45748</v>
          </cell>
          <cell r="X2040">
            <v>0.11</v>
          </cell>
          <cell r="Y2040">
            <v>10.102487400000001</v>
          </cell>
        </row>
        <row r="2041">
          <cell r="A2041" t="str">
            <v>SG-B2730-2SA</v>
          </cell>
          <cell r="B2041" t="str">
            <v>SN2006BZ,80K,SE/FI,EURO,#R7</v>
          </cell>
          <cell r="C2041" t="str">
            <v>4270</v>
          </cell>
          <cell r="D2041" t="str">
            <v>702</v>
          </cell>
          <cell r="E2041" t="str">
            <v/>
          </cell>
          <cell r="F2041" t="str">
            <v>ZHFT</v>
          </cell>
          <cell r="G2041" t="str">
            <v>71000</v>
          </cell>
          <cell r="H2041">
            <v>0</v>
          </cell>
          <cell r="I2041">
            <v>1000</v>
          </cell>
          <cell r="J2041">
            <v>0</v>
          </cell>
          <cell r="K2041">
            <v>8891.15</v>
          </cell>
          <cell r="L2041">
            <v>9101.34</v>
          </cell>
          <cell r="M2041">
            <v>0</v>
          </cell>
          <cell r="N2041">
            <v>0</v>
          </cell>
          <cell r="O2041">
            <v>0</v>
          </cell>
          <cell r="P2041" t="str">
            <v/>
          </cell>
          <cell r="Q2041" t="str">
            <v>SN2006BZ</v>
          </cell>
          <cell r="R2041" t="str">
            <v/>
          </cell>
          <cell r="S2041" t="str">
            <v/>
          </cell>
          <cell r="T2041" t="str">
            <v/>
          </cell>
          <cell r="U2041" t="str">
            <v>7920</v>
          </cell>
          <cell r="V2041" t="str">
            <v>ZGFT</v>
          </cell>
          <cell r="W2041">
            <v>45748</v>
          </cell>
          <cell r="X2041">
            <v>0.11</v>
          </cell>
          <cell r="Y2041">
            <v>10.102487400000001</v>
          </cell>
        </row>
        <row r="2042">
          <cell r="A2042" t="str">
            <v>SG-B2730-2VA</v>
          </cell>
          <cell r="B2042" t="str">
            <v>SN2006BZ,83K,JP,EURO,#R7</v>
          </cell>
          <cell r="C2042" t="str">
            <v>4270</v>
          </cell>
          <cell r="D2042" t="str">
            <v>702</v>
          </cell>
          <cell r="E2042" t="str">
            <v/>
          </cell>
          <cell r="F2042" t="str">
            <v>ZHFT</v>
          </cell>
          <cell r="G2042" t="str">
            <v>71000</v>
          </cell>
          <cell r="H2042">
            <v>0</v>
          </cell>
          <cell r="I2042">
            <v>1000</v>
          </cell>
          <cell r="J2042">
            <v>0</v>
          </cell>
          <cell r="K2042">
            <v>8931.6200000000008</v>
          </cell>
          <cell r="L2042">
            <v>9141.81</v>
          </cell>
          <cell r="M2042">
            <v>0</v>
          </cell>
          <cell r="N2042">
            <v>0</v>
          </cell>
          <cell r="O2042">
            <v>0</v>
          </cell>
          <cell r="P2042" t="str">
            <v/>
          </cell>
          <cell r="Q2042" t="str">
            <v>SN2006BZ</v>
          </cell>
          <cell r="R2042" t="str">
            <v/>
          </cell>
          <cell r="S2042" t="str">
            <v/>
          </cell>
          <cell r="T2042" t="str">
            <v/>
          </cell>
          <cell r="U2042" t="str">
            <v>7920</v>
          </cell>
          <cell r="V2042" t="str">
            <v>ZGFT</v>
          </cell>
          <cell r="W2042">
            <v>45748</v>
          </cell>
          <cell r="X2042">
            <v>0.11</v>
          </cell>
          <cell r="Y2042">
            <v>10.147409100000001</v>
          </cell>
        </row>
        <row r="2043">
          <cell r="A2043" t="str">
            <v>SG-B2730-2WA</v>
          </cell>
          <cell r="B2043" t="str">
            <v>SN2006BZ,80K,IS,EURO,#R7</v>
          </cell>
          <cell r="C2043" t="str">
            <v>4270</v>
          </cell>
          <cell r="D2043" t="str">
            <v>702</v>
          </cell>
          <cell r="E2043" t="str">
            <v/>
          </cell>
          <cell r="F2043" t="str">
            <v>ZHFT</v>
          </cell>
          <cell r="G2043" t="str">
            <v>71000</v>
          </cell>
          <cell r="H2043">
            <v>0</v>
          </cell>
          <cell r="I2043">
            <v>1000</v>
          </cell>
          <cell r="J2043">
            <v>0</v>
          </cell>
          <cell r="K2043">
            <v>8891.15</v>
          </cell>
          <cell r="L2043">
            <v>9101.34</v>
          </cell>
          <cell r="M2043">
            <v>0</v>
          </cell>
          <cell r="N2043">
            <v>0</v>
          </cell>
          <cell r="O2043">
            <v>0</v>
          </cell>
          <cell r="P2043" t="str">
            <v/>
          </cell>
          <cell r="Q2043" t="str">
            <v>SN2006BZ</v>
          </cell>
          <cell r="R2043" t="str">
            <v/>
          </cell>
          <cell r="S2043" t="str">
            <v/>
          </cell>
          <cell r="T2043" t="str">
            <v/>
          </cell>
          <cell r="U2043" t="str">
            <v>7920</v>
          </cell>
          <cell r="V2043" t="str">
            <v>ZGFT</v>
          </cell>
          <cell r="W2043">
            <v>45748</v>
          </cell>
          <cell r="X2043">
            <v>0.11</v>
          </cell>
          <cell r="Y2043">
            <v>10.102487400000001</v>
          </cell>
        </row>
        <row r="2044">
          <cell r="A2044" t="str">
            <v>SG-B2730-2XA</v>
          </cell>
          <cell r="B2044" t="str">
            <v>SN2006BZ,80K,CH,EURO,#R7</v>
          </cell>
          <cell r="C2044" t="str">
            <v>4270</v>
          </cell>
          <cell r="D2044" t="str">
            <v>702</v>
          </cell>
          <cell r="E2044" t="str">
            <v/>
          </cell>
          <cell r="F2044" t="str">
            <v>ZHFT</v>
          </cell>
          <cell r="G2044" t="str">
            <v>71000</v>
          </cell>
          <cell r="H2044">
            <v>0</v>
          </cell>
          <cell r="I2044">
            <v>1000</v>
          </cell>
          <cell r="J2044">
            <v>0</v>
          </cell>
          <cell r="K2044">
            <v>8891.15</v>
          </cell>
          <cell r="L2044">
            <v>9101.34</v>
          </cell>
          <cell r="M2044">
            <v>0</v>
          </cell>
          <cell r="N2044">
            <v>0</v>
          </cell>
          <cell r="O2044">
            <v>0</v>
          </cell>
          <cell r="P2044" t="str">
            <v/>
          </cell>
          <cell r="Q2044" t="str">
            <v>SN2006BZ</v>
          </cell>
          <cell r="R2044" t="str">
            <v/>
          </cell>
          <cell r="S2044" t="str">
            <v/>
          </cell>
          <cell r="T2044" t="str">
            <v/>
          </cell>
          <cell r="U2044" t="str">
            <v>7920</v>
          </cell>
          <cell r="V2044" t="str">
            <v>ZGFT</v>
          </cell>
          <cell r="W2044">
            <v>45748</v>
          </cell>
          <cell r="X2044">
            <v>0.11</v>
          </cell>
          <cell r="Y2044">
            <v>10.102487400000001</v>
          </cell>
        </row>
        <row r="2045">
          <cell r="A2045" t="str">
            <v>SG-B2730-2YA</v>
          </cell>
          <cell r="B2045" t="str">
            <v>SN2006BZ,80K,YU,EURO,#R7</v>
          </cell>
          <cell r="C2045" t="str">
            <v>4270</v>
          </cell>
          <cell r="D2045" t="str">
            <v>702</v>
          </cell>
          <cell r="E2045" t="str">
            <v/>
          </cell>
          <cell r="F2045" t="str">
            <v>ZHFT</v>
          </cell>
          <cell r="G2045" t="str">
            <v>71000</v>
          </cell>
          <cell r="H2045">
            <v>0</v>
          </cell>
          <cell r="I2045">
            <v>1000</v>
          </cell>
          <cell r="J2045">
            <v>0</v>
          </cell>
          <cell r="K2045">
            <v>8891.15</v>
          </cell>
          <cell r="L2045">
            <v>9101.34</v>
          </cell>
          <cell r="M2045">
            <v>0</v>
          </cell>
          <cell r="N2045">
            <v>0</v>
          </cell>
          <cell r="O2045">
            <v>0</v>
          </cell>
          <cell r="P2045" t="str">
            <v/>
          </cell>
          <cell r="Q2045" t="str">
            <v>SN2006BZ</v>
          </cell>
          <cell r="R2045" t="str">
            <v/>
          </cell>
          <cell r="S2045" t="str">
            <v/>
          </cell>
          <cell r="T2045" t="str">
            <v/>
          </cell>
          <cell r="U2045" t="str">
            <v>7920</v>
          </cell>
          <cell r="V2045" t="str">
            <v>ZGFT</v>
          </cell>
          <cell r="W2045">
            <v>45748</v>
          </cell>
          <cell r="X2045">
            <v>0.11</v>
          </cell>
          <cell r="Y2045">
            <v>10.102487400000001</v>
          </cell>
        </row>
        <row r="2046">
          <cell r="A2046" t="str">
            <v>SG-B2730-33A</v>
          </cell>
          <cell r="B2046" t="str">
            <v>SN2006BZ,79K,TH,EURO,#R7</v>
          </cell>
          <cell r="C2046" t="str">
            <v>4270</v>
          </cell>
          <cell r="D2046" t="str">
            <v>702</v>
          </cell>
          <cell r="E2046" t="str">
            <v/>
          </cell>
          <cell r="F2046" t="str">
            <v>ZHFT</v>
          </cell>
          <cell r="G2046" t="str">
            <v>71000</v>
          </cell>
          <cell r="H2046">
            <v>0</v>
          </cell>
          <cell r="I2046">
            <v>1000</v>
          </cell>
          <cell r="J2046">
            <v>0</v>
          </cell>
          <cell r="K2046">
            <v>8753.57</v>
          </cell>
          <cell r="L2046">
            <v>8944.6299999999992</v>
          </cell>
          <cell r="M2046">
            <v>0</v>
          </cell>
          <cell r="N2046">
            <v>0</v>
          </cell>
          <cell r="O2046">
            <v>0</v>
          </cell>
          <cell r="P2046" t="str">
            <v/>
          </cell>
          <cell r="Q2046" t="str">
            <v>SN2006BZ</v>
          </cell>
          <cell r="R2046" t="str">
            <v/>
          </cell>
          <cell r="S2046" t="str">
            <v/>
          </cell>
          <cell r="T2046" t="str">
            <v/>
          </cell>
          <cell r="U2046" t="str">
            <v>7920</v>
          </cell>
          <cell r="V2046" t="str">
            <v>ZGFT</v>
          </cell>
          <cell r="W2046">
            <v>45748</v>
          </cell>
          <cell r="X2046">
            <v>0.11</v>
          </cell>
          <cell r="Y2046">
            <v>9.9285393000000006</v>
          </cell>
        </row>
        <row r="2047">
          <cell r="A2047" t="str">
            <v>SG-B2730-3NA</v>
          </cell>
          <cell r="B2047" t="str">
            <v>SN2006BZ,79K,AE,EURO,#R7</v>
          </cell>
          <cell r="C2047" t="str">
            <v>4270</v>
          </cell>
          <cell r="D2047" t="str">
            <v>702</v>
          </cell>
          <cell r="E2047" t="str">
            <v/>
          </cell>
          <cell r="F2047" t="str">
            <v>ZHFT</v>
          </cell>
          <cell r="G2047" t="str">
            <v>71000</v>
          </cell>
          <cell r="H2047">
            <v>0</v>
          </cell>
          <cell r="I2047">
            <v>1000</v>
          </cell>
          <cell r="J2047">
            <v>0</v>
          </cell>
          <cell r="K2047">
            <v>8753.57</v>
          </cell>
          <cell r="L2047">
            <v>8944.6299999999992</v>
          </cell>
          <cell r="M2047">
            <v>0</v>
          </cell>
          <cell r="N2047">
            <v>0</v>
          </cell>
          <cell r="O2047">
            <v>0</v>
          </cell>
          <cell r="P2047" t="str">
            <v/>
          </cell>
          <cell r="Q2047" t="str">
            <v>SN2006BZ</v>
          </cell>
          <cell r="R2047" t="str">
            <v/>
          </cell>
          <cell r="S2047" t="str">
            <v/>
          </cell>
          <cell r="T2047" t="str">
            <v/>
          </cell>
          <cell r="U2047" t="str">
            <v>7920</v>
          </cell>
          <cell r="V2047" t="str">
            <v>ZGFT</v>
          </cell>
          <cell r="W2047">
            <v>45748</v>
          </cell>
          <cell r="X2047">
            <v>0.11</v>
          </cell>
          <cell r="Y2047">
            <v>9.9285393000000006</v>
          </cell>
        </row>
        <row r="2048">
          <cell r="A2048" t="str">
            <v>SG-B2730-3RA</v>
          </cell>
          <cell r="B2048" t="str">
            <v>SN2006BZ,79K,UA,EURO,#R7</v>
          </cell>
          <cell r="C2048" t="str">
            <v>4270</v>
          </cell>
          <cell r="D2048" t="str">
            <v>702</v>
          </cell>
          <cell r="E2048" t="str">
            <v/>
          </cell>
          <cell r="F2048" t="str">
            <v>ZHFT</v>
          </cell>
          <cell r="G2048" t="str">
            <v>71000</v>
          </cell>
          <cell r="H2048">
            <v>0</v>
          </cell>
          <cell r="I2048">
            <v>1000</v>
          </cell>
          <cell r="J2048">
            <v>0</v>
          </cell>
          <cell r="K2048">
            <v>8753.57</v>
          </cell>
          <cell r="L2048">
            <v>8944.6299999999992</v>
          </cell>
          <cell r="M2048">
            <v>0</v>
          </cell>
          <cell r="N2048">
            <v>0</v>
          </cell>
          <cell r="O2048">
            <v>0</v>
          </cell>
          <cell r="P2048" t="str">
            <v/>
          </cell>
          <cell r="Q2048" t="str">
            <v>SN2006BZ</v>
          </cell>
          <cell r="R2048" t="str">
            <v/>
          </cell>
          <cell r="S2048" t="str">
            <v/>
          </cell>
          <cell r="T2048" t="str">
            <v/>
          </cell>
          <cell r="U2048" t="str">
            <v>7920</v>
          </cell>
          <cell r="V2048" t="str">
            <v>ZGFT</v>
          </cell>
          <cell r="W2048">
            <v>45748</v>
          </cell>
          <cell r="X2048">
            <v>0.11</v>
          </cell>
          <cell r="Y2048">
            <v>9.9285393000000006</v>
          </cell>
        </row>
        <row r="2049">
          <cell r="A2049" t="str">
            <v>SG-B2730-40A</v>
          </cell>
          <cell r="B2049" t="str">
            <v>SN2006BZ,80K,BR,EURO,#R7</v>
          </cell>
          <cell r="C2049" t="str">
            <v>4270</v>
          </cell>
          <cell r="D2049" t="str">
            <v>702</v>
          </cell>
          <cell r="E2049" t="str">
            <v/>
          </cell>
          <cell r="F2049" t="str">
            <v>ZHFT</v>
          </cell>
          <cell r="G2049" t="str">
            <v>71000</v>
          </cell>
          <cell r="H2049">
            <v>0</v>
          </cell>
          <cell r="I2049">
            <v>1000</v>
          </cell>
          <cell r="J2049">
            <v>0</v>
          </cell>
          <cell r="K2049">
            <v>8897.15</v>
          </cell>
          <cell r="L2049">
            <v>9107.34</v>
          </cell>
          <cell r="M2049">
            <v>0</v>
          </cell>
          <cell r="N2049">
            <v>0</v>
          </cell>
          <cell r="O2049">
            <v>0</v>
          </cell>
          <cell r="P2049" t="str">
            <v/>
          </cell>
          <cell r="Q2049" t="str">
            <v>SN2006BZ</v>
          </cell>
          <cell r="R2049" t="str">
            <v/>
          </cell>
          <cell r="S2049" t="str">
            <v/>
          </cell>
          <cell r="T2049" t="str">
            <v/>
          </cell>
          <cell r="U2049" t="str">
            <v>7920</v>
          </cell>
          <cell r="V2049" t="str">
            <v>ZGFT</v>
          </cell>
          <cell r="W2049">
            <v>45748</v>
          </cell>
          <cell r="X2049">
            <v>0.11</v>
          </cell>
          <cell r="Y2049">
            <v>10.109147400000001</v>
          </cell>
        </row>
        <row r="2050">
          <cell r="A2050" t="str">
            <v>SG-B2730-41A</v>
          </cell>
          <cell r="B2050" t="str">
            <v>SN2006BZ,80K,TR-F,EURO,#R7</v>
          </cell>
          <cell r="C2050" t="str">
            <v>4270</v>
          </cell>
          <cell r="D2050" t="str">
            <v>702</v>
          </cell>
          <cell r="E2050" t="str">
            <v/>
          </cell>
          <cell r="F2050" t="str">
            <v>ZHFT</v>
          </cell>
          <cell r="G2050" t="str">
            <v>71000</v>
          </cell>
          <cell r="H2050">
            <v>0</v>
          </cell>
          <cell r="I2050">
            <v>1000</v>
          </cell>
          <cell r="J2050">
            <v>0</v>
          </cell>
          <cell r="K2050">
            <v>8891.15</v>
          </cell>
          <cell r="L2050">
            <v>9101.34</v>
          </cell>
          <cell r="M2050">
            <v>0</v>
          </cell>
          <cell r="N2050">
            <v>0</v>
          </cell>
          <cell r="O2050">
            <v>0</v>
          </cell>
          <cell r="P2050" t="str">
            <v/>
          </cell>
          <cell r="Q2050" t="str">
            <v>SN2006BZ</v>
          </cell>
          <cell r="R2050" t="str">
            <v/>
          </cell>
          <cell r="S2050" t="str">
            <v/>
          </cell>
          <cell r="T2050" t="str">
            <v/>
          </cell>
          <cell r="U2050" t="str">
            <v>7920</v>
          </cell>
          <cell r="V2050" t="str">
            <v>ZGFT</v>
          </cell>
          <cell r="W2050">
            <v>45748</v>
          </cell>
          <cell r="X2050">
            <v>0.11</v>
          </cell>
          <cell r="Y2050">
            <v>10.102487400000001</v>
          </cell>
        </row>
        <row r="2051">
          <cell r="A2051" t="str">
            <v>SG-B2730-59A</v>
          </cell>
          <cell r="B2051" t="str">
            <v>SN2006BZ,80K,CZ/SLO,NO EURO,#R7</v>
          </cell>
          <cell r="C2051" t="str">
            <v>4270</v>
          </cell>
          <cell r="D2051" t="str">
            <v>702</v>
          </cell>
          <cell r="E2051" t="str">
            <v/>
          </cell>
          <cell r="F2051" t="str">
            <v>ZHFT</v>
          </cell>
          <cell r="G2051" t="str">
            <v>71000</v>
          </cell>
          <cell r="H2051">
            <v>0</v>
          </cell>
          <cell r="I2051">
            <v>1000</v>
          </cell>
          <cell r="J2051">
            <v>0</v>
          </cell>
          <cell r="K2051">
            <v>8891.15</v>
          </cell>
          <cell r="L2051">
            <v>9101.34</v>
          </cell>
          <cell r="M2051">
            <v>0</v>
          </cell>
          <cell r="N2051">
            <v>0</v>
          </cell>
          <cell r="O2051">
            <v>0</v>
          </cell>
          <cell r="P2051" t="str">
            <v/>
          </cell>
          <cell r="Q2051" t="str">
            <v>SN2006BZ</v>
          </cell>
          <cell r="R2051" t="str">
            <v/>
          </cell>
          <cell r="S2051" t="str">
            <v/>
          </cell>
          <cell r="T2051" t="str">
            <v/>
          </cell>
          <cell r="U2051" t="str">
            <v>7920</v>
          </cell>
          <cell r="V2051" t="str">
            <v>ZGFT</v>
          </cell>
          <cell r="W2051">
            <v>45748</v>
          </cell>
          <cell r="X2051">
            <v>0.11</v>
          </cell>
          <cell r="Y2051">
            <v>10.102487400000001</v>
          </cell>
        </row>
        <row r="2052">
          <cell r="A2052" t="str">
            <v>SG-B2730-60A</v>
          </cell>
          <cell r="B2052" t="str">
            <v>SN2006BZ,80K,EST,EURO,#R7</v>
          </cell>
          <cell r="C2052" t="str">
            <v>4270</v>
          </cell>
          <cell r="D2052" t="str">
            <v>702</v>
          </cell>
          <cell r="E2052" t="str">
            <v/>
          </cell>
          <cell r="F2052" t="str">
            <v>ZHFT</v>
          </cell>
          <cell r="G2052" t="str">
            <v>71000</v>
          </cell>
          <cell r="H2052">
            <v>0</v>
          </cell>
          <cell r="I2052">
            <v>1000</v>
          </cell>
          <cell r="J2052">
            <v>0</v>
          </cell>
          <cell r="K2052">
            <v>8891.15</v>
          </cell>
          <cell r="L2052">
            <v>9101.34</v>
          </cell>
          <cell r="M2052">
            <v>0</v>
          </cell>
          <cell r="N2052">
            <v>0</v>
          </cell>
          <cell r="O2052">
            <v>0</v>
          </cell>
          <cell r="P2052" t="str">
            <v/>
          </cell>
          <cell r="Q2052" t="str">
            <v>SN2006BZ</v>
          </cell>
          <cell r="R2052" t="str">
            <v/>
          </cell>
          <cell r="S2052" t="str">
            <v/>
          </cell>
          <cell r="T2052" t="str">
            <v/>
          </cell>
          <cell r="U2052" t="str">
            <v>7920</v>
          </cell>
          <cell r="V2052" t="str">
            <v>ZGFT</v>
          </cell>
          <cell r="W2052">
            <v>45748</v>
          </cell>
          <cell r="X2052">
            <v>0.11</v>
          </cell>
          <cell r="Y2052">
            <v>10.102487400000001</v>
          </cell>
        </row>
        <row r="2053">
          <cell r="A2053" t="str">
            <v>SG-B2730-74A</v>
          </cell>
          <cell r="B2053" t="str">
            <v>SN2006BZ,80K,ES/LAT,EURO,#R7</v>
          </cell>
          <cell r="C2053" t="str">
            <v>4270</v>
          </cell>
          <cell r="D2053" t="str">
            <v>702</v>
          </cell>
          <cell r="E2053" t="str">
            <v/>
          </cell>
          <cell r="F2053" t="str">
            <v>ZHFT</v>
          </cell>
          <cell r="G2053" t="str">
            <v>71000</v>
          </cell>
          <cell r="H2053">
            <v>0</v>
          </cell>
          <cell r="I2053">
            <v>1000</v>
          </cell>
          <cell r="J2053">
            <v>0</v>
          </cell>
          <cell r="K2053">
            <v>8891.15</v>
          </cell>
          <cell r="L2053">
            <v>9101.34</v>
          </cell>
          <cell r="M2053">
            <v>0</v>
          </cell>
          <cell r="N2053">
            <v>0</v>
          </cell>
          <cell r="O2053">
            <v>0</v>
          </cell>
          <cell r="P2053" t="str">
            <v/>
          </cell>
          <cell r="Q2053" t="str">
            <v>SN2006BZ</v>
          </cell>
          <cell r="R2053" t="str">
            <v/>
          </cell>
          <cell r="S2053" t="str">
            <v/>
          </cell>
          <cell r="T2053" t="str">
            <v/>
          </cell>
          <cell r="U2053" t="str">
            <v>7920</v>
          </cell>
          <cell r="V2053" t="str">
            <v>ZGFT</v>
          </cell>
          <cell r="W2053">
            <v>45748</v>
          </cell>
          <cell r="X2053">
            <v>0.11</v>
          </cell>
          <cell r="Y2053">
            <v>10.102487400000001</v>
          </cell>
        </row>
        <row r="2054">
          <cell r="A2054" t="str">
            <v>SG-B2730-79A</v>
          </cell>
          <cell r="B2054" t="str">
            <v>SN2006BZ,80K,NR,EURO,#R7</v>
          </cell>
          <cell r="C2054" t="str">
            <v>4270</v>
          </cell>
          <cell r="D2054" t="str">
            <v>702</v>
          </cell>
          <cell r="E2054" t="str">
            <v/>
          </cell>
          <cell r="F2054" t="str">
            <v>ZHFT</v>
          </cell>
          <cell r="G2054" t="str">
            <v>71000</v>
          </cell>
          <cell r="H2054">
            <v>0</v>
          </cell>
          <cell r="I2054">
            <v>1000</v>
          </cell>
          <cell r="J2054">
            <v>0</v>
          </cell>
          <cell r="K2054">
            <v>8891.15</v>
          </cell>
          <cell r="L2054">
            <v>9101.34</v>
          </cell>
          <cell r="M2054">
            <v>0</v>
          </cell>
          <cell r="N2054">
            <v>0</v>
          </cell>
          <cell r="O2054">
            <v>0</v>
          </cell>
          <cell r="P2054" t="str">
            <v/>
          </cell>
          <cell r="Q2054" t="str">
            <v>SN2006BZ</v>
          </cell>
          <cell r="R2054" t="str">
            <v/>
          </cell>
          <cell r="S2054" t="str">
            <v/>
          </cell>
          <cell r="T2054" t="str">
            <v/>
          </cell>
          <cell r="U2054" t="str">
            <v>7920</v>
          </cell>
          <cell r="V2054" t="str">
            <v>ZGFT</v>
          </cell>
          <cell r="W2054">
            <v>45748</v>
          </cell>
          <cell r="X2054">
            <v>0.11</v>
          </cell>
          <cell r="Y2054">
            <v>10.102487400000001</v>
          </cell>
        </row>
        <row r="2055">
          <cell r="A2055" t="str">
            <v>SG-B2730-86A</v>
          </cell>
          <cell r="B2055" t="str">
            <v>SN2006BZ,79K,US/CA-FR,EURO,#R7</v>
          </cell>
          <cell r="C2055" t="str">
            <v>4270</v>
          </cell>
          <cell r="D2055" t="str">
            <v>702</v>
          </cell>
          <cell r="E2055" t="str">
            <v/>
          </cell>
          <cell r="F2055" t="str">
            <v>ZHFT</v>
          </cell>
          <cell r="G2055" t="str">
            <v>71000</v>
          </cell>
          <cell r="H2055">
            <v>0</v>
          </cell>
          <cell r="I2055">
            <v>1000</v>
          </cell>
          <cell r="J2055">
            <v>0</v>
          </cell>
          <cell r="K2055">
            <v>8753.57</v>
          </cell>
          <cell r="L2055">
            <v>8944.6299999999992</v>
          </cell>
          <cell r="M2055">
            <v>0</v>
          </cell>
          <cell r="N2055">
            <v>0</v>
          </cell>
          <cell r="O2055">
            <v>0</v>
          </cell>
          <cell r="P2055" t="str">
            <v/>
          </cell>
          <cell r="Q2055" t="str">
            <v>SN2006BZ</v>
          </cell>
          <cell r="R2055" t="str">
            <v/>
          </cell>
          <cell r="S2055" t="str">
            <v/>
          </cell>
          <cell r="T2055" t="str">
            <v/>
          </cell>
          <cell r="U2055" t="str">
            <v>7920</v>
          </cell>
          <cell r="V2055" t="str">
            <v>ZGFT</v>
          </cell>
          <cell r="W2055">
            <v>45748</v>
          </cell>
          <cell r="X2055">
            <v>0.11</v>
          </cell>
          <cell r="Y2055">
            <v>9.9285393000000006</v>
          </cell>
        </row>
        <row r="2056">
          <cell r="A2056" t="str">
            <v>SG-B2730-X2A</v>
          </cell>
          <cell r="B2056" t="str">
            <v>SN2006BZ,79K,GR,EURO,#R7</v>
          </cell>
          <cell r="C2056" t="str">
            <v>4270</v>
          </cell>
          <cell r="D2056" t="str">
            <v>702</v>
          </cell>
          <cell r="E2056" t="str">
            <v/>
          </cell>
          <cell r="F2056" t="str">
            <v>ZHFT</v>
          </cell>
          <cell r="G2056" t="str">
            <v>71000</v>
          </cell>
          <cell r="H2056">
            <v>0</v>
          </cell>
          <cell r="I2056">
            <v>1000</v>
          </cell>
          <cell r="J2056">
            <v>0</v>
          </cell>
          <cell r="K2056">
            <v>8753.57</v>
          </cell>
          <cell r="L2056">
            <v>8944.6299999999992</v>
          </cell>
          <cell r="M2056">
            <v>0</v>
          </cell>
          <cell r="N2056">
            <v>0</v>
          </cell>
          <cell r="O2056">
            <v>0</v>
          </cell>
          <cell r="P2056" t="str">
            <v/>
          </cell>
          <cell r="Q2056" t="str">
            <v>SN2006BZ</v>
          </cell>
          <cell r="R2056" t="str">
            <v/>
          </cell>
          <cell r="S2056" t="str">
            <v/>
          </cell>
          <cell r="T2056" t="str">
            <v/>
          </cell>
          <cell r="U2056" t="str">
            <v>7920</v>
          </cell>
          <cell r="V2056" t="str">
            <v>ZGFT</v>
          </cell>
          <cell r="W2056">
            <v>45748</v>
          </cell>
          <cell r="X2056">
            <v>0.11</v>
          </cell>
          <cell r="Y2056">
            <v>9.9285393000000006</v>
          </cell>
        </row>
        <row r="2057">
          <cell r="A2057" t="str">
            <v>SG-B2730-X3A</v>
          </cell>
          <cell r="B2057" t="str">
            <v>SN2006BZ,79K,FR/CA,EURO,#R7</v>
          </cell>
          <cell r="C2057" t="str">
            <v>4270</v>
          </cell>
          <cell r="D2057" t="str">
            <v>702</v>
          </cell>
          <cell r="E2057" t="str">
            <v/>
          </cell>
          <cell r="F2057" t="str">
            <v>ZHFT</v>
          </cell>
          <cell r="G2057" t="str">
            <v>71000</v>
          </cell>
          <cell r="H2057">
            <v>0</v>
          </cell>
          <cell r="I2057">
            <v>1000</v>
          </cell>
          <cell r="J2057">
            <v>0</v>
          </cell>
          <cell r="K2057">
            <v>8753.57</v>
          </cell>
          <cell r="L2057">
            <v>8944.6299999999992</v>
          </cell>
          <cell r="M2057">
            <v>0</v>
          </cell>
          <cell r="N2057">
            <v>0</v>
          </cell>
          <cell r="O2057">
            <v>0</v>
          </cell>
          <cell r="P2057" t="str">
            <v/>
          </cell>
          <cell r="Q2057" t="str">
            <v>SN2006BZ</v>
          </cell>
          <cell r="R2057" t="str">
            <v/>
          </cell>
          <cell r="S2057" t="str">
            <v/>
          </cell>
          <cell r="T2057" t="str">
            <v/>
          </cell>
          <cell r="U2057" t="str">
            <v>7920</v>
          </cell>
          <cell r="V2057" t="str">
            <v>ZGFT</v>
          </cell>
          <cell r="W2057">
            <v>45748</v>
          </cell>
          <cell r="X2057">
            <v>0.11</v>
          </cell>
          <cell r="Y2057">
            <v>9.9285393000000006</v>
          </cell>
        </row>
        <row r="2058">
          <cell r="A2058" t="str">
            <v>SG-B2730-XAA</v>
          </cell>
          <cell r="B2058" t="str">
            <v>SN2006BZ,79K,RU,EURO,#R7</v>
          </cell>
          <cell r="C2058" t="str">
            <v>4270</v>
          </cell>
          <cell r="D2058" t="str">
            <v>702</v>
          </cell>
          <cell r="E2058" t="str">
            <v/>
          </cell>
          <cell r="F2058" t="str">
            <v>ZHFT</v>
          </cell>
          <cell r="G2058" t="str">
            <v>71000</v>
          </cell>
          <cell r="H2058">
            <v>0</v>
          </cell>
          <cell r="I2058">
            <v>1000</v>
          </cell>
          <cell r="J2058">
            <v>0</v>
          </cell>
          <cell r="K2058">
            <v>8753.57</v>
          </cell>
          <cell r="L2058">
            <v>8944.6299999999992</v>
          </cell>
          <cell r="M2058">
            <v>0</v>
          </cell>
          <cell r="N2058">
            <v>0</v>
          </cell>
          <cell r="O2058">
            <v>0</v>
          </cell>
          <cell r="P2058" t="str">
            <v/>
          </cell>
          <cell r="Q2058" t="str">
            <v>SN2006BZ</v>
          </cell>
          <cell r="R2058" t="str">
            <v/>
          </cell>
          <cell r="S2058" t="str">
            <v/>
          </cell>
          <cell r="T2058" t="str">
            <v/>
          </cell>
          <cell r="U2058" t="str">
            <v>7920</v>
          </cell>
          <cell r="V2058" t="str">
            <v>ZGFT</v>
          </cell>
          <cell r="W2058">
            <v>45748</v>
          </cell>
          <cell r="X2058">
            <v>0.11</v>
          </cell>
          <cell r="Y2058">
            <v>9.9285393000000006</v>
          </cell>
        </row>
        <row r="2059">
          <cell r="A2059" t="str">
            <v>SG-B2730-XMA</v>
          </cell>
          <cell r="B2059" t="str">
            <v>SN2006BZ,79K,TW,NO EURO,#R7</v>
          </cell>
          <cell r="C2059" t="str">
            <v>4270</v>
          </cell>
          <cell r="D2059" t="str">
            <v>702</v>
          </cell>
          <cell r="E2059" t="str">
            <v/>
          </cell>
          <cell r="F2059" t="str">
            <v>ZHFT</v>
          </cell>
          <cell r="G2059" t="str">
            <v>71000</v>
          </cell>
          <cell r="H2059">
            <v>0</v>
          </cell>
          <cell r="I2059">
            <v>1000</v>
          </cell>
          <cell r="J2059">
            <v>0</v>
          </cell>
          <cell r="K2059">
            <v>8753.57</v>
          </cell>
          <cell r="L2059">
            <v>8944.6299999999992</v>
          </cell>
          <cell r="M2059">
            <v>0</v>
          </cell>
          <cell r="N2059">
            <v>0</v>
          </cell>
          <cell r="O2059">
            <v>0</v>
          </cell>
          <cell r="P2059" t="str">
            <v/>
          </cell>
          <cell r="Q2059" t="str">
            <v>SN2006BZ</v>
          </cell>
          <cell r="R2059" t="str">
            <v/>
          </cell>
          <cell r="S2059" t="str">
            <v/>
          </cell>
          <cell r="T2059" t="str">
            <v/>
          </cell>
          <cell r="U2059" t="str">
            <v>7920</v>
          </cell>
          <cell r="V2059" t="str">
            <v>ZGFT</v>
          </cell>
          <cell r="W2059">
            <v>45748</v>
          </cell>
          <cell r="X2059">
            <v>0.11</v>
          </cell>
          <cell r="Y2059">
            <v>9.9285393000000006</v>
          </cell>
        </row>
        <row r="2060">
          <cell r="A2060" t="str">
            <v>SG-B2730-XRA</v>
          </cell>
          <cell r="B2060" t="str">
            <v>SN2006BZ,79K,KR,EURO,#R7</v>
          </cell>
          <cell r="C2060" t="str">
            <v>4270</v>
          </cell>
          <cell r="D2060" t="str">
            <v>702</v>
          </cell>
          <cell r="E2060" t="str">
            <v/>
          </cell>
          <cell r="F2060" t="str">
            <v>ZHFT</v>
          </cell>
          <cell r="G2060" t="str">
            <v>71000</v>
          </cell>
          <cell r="H2060">
            <v>0</v>
          </cell>
          <cell r="I2060">
            <v>1000</v>
          </cell>
          <cell r="J2060">
            <v>0</v>
          </cell>
          <cell r="K2060">
            <v>8753.57</v>
          </cell>
          <cell r="L2060">
            <v>8944.6299999999992</v>
          </cell>
          <cell r="M2060">
            <v>0</v>
          </cell>
          <cell r="N2060">
            <v>0</v>
          </cell>
          <cell r="O2060">
            <v>0</v>
          </cell>
          <cell r="P2060" t="str">
            <v/>
          </cell>
          <cell r="Q2060" t="str">
            <v>SN2006BZ</v>
          </cell>
          <cell r="R2060" t="str">
            <v/>
          </cell>
          <cell r="S2060" t="str">
            <v/>
          </cell>
          <cell r="T2060" t="str">
            <v/>
          </cell>
          <cell r="U2060" t="str">
            <v>7920</v>
          </cell>
          <cell r="V2060" t="str">
            <v>ZGFT</v>
          </cell>
          <cell r="W2060">
            <v>45748</v>
          </cell>
          <cell r="X2060">
            <v>0.11</v>
          </cell>
          <cell r="Y2060">
            <v>9.9285393000000006</v>
          </cell>
        </row>
        <row r="2061">
          <cell r="A2061" t="str">
            <v>SG-B2730-XTA</v>
          </cell>
          <cell r="B2061" t="str">
            <v>SN2006BZ,79K,HEB,EURO,#R7</v>
          </cell>
          <cell r="C2061" t="str">
            <v>4270</v>
          </cell>
          <cell r="D2061" t="str">
            <v>702</v>
          </cell>
          <cell r="E2061" t="str">
            <v/>
          </cell>
          <cell r="F2061" t="str">
            <v>ZHFT</v>
          </cell>
          <cell r="G2061" t="str">
            <v>71000</v>
          </cell>
          <cell r="H2061">
            <v>0</v>
          </cell>
          <cell r="I2061">
            <v>1000</v>
          </cell>
          <cell r="J2061">
            <v>0</v>
          </cell>
          <cell r="K2061">
            <v>8753.57</v>
          </cell>
          <cell r="L2061">
            <v>8944.6299999999992</v>
          </cell>
          <cell r="M2061">
            <v>0</v>
          </cell>
          <cell r="N2061">
            <v>0</v>
          </cell>
          <cell r="O2061">
            <v>0</v>
          </cell>
          <cell r="P2061" t="str">
            <v/>
          </cell>
          <cell r="Q2061" t="str">
            <v>SN2006BZ</v>
          </cell>
          <cell r="R2061" t="str">
            <v/>
          </cell>
          <cell r="S2061" t="str">
            <v/>
          </cell>
          <cell r="T2061" t="str">
            <v/>
          </cell>
          <cell r="U2061" t="str">
            <v>7920</v>
          </cell>
          <cell r="V2061" t="str">
            <v>ZGFT</v>
          </cell>
          <cell r="W2061">
            <v>45748</v>
          </cell>
          <cell r="X2061">
            <v>0.11</v>
          </cell>
          <cell r="Y2061">
            <v>9.9285393000000006</v>
          </cell>
        </row>
        <row r="2062">
          <cell r="A2062" t="str">
            <v>SG-B2730-XUA</v>
          </cell>
          <cell r="B2062" t="str">
            <v>SN2006BZ,79K,US-D,NO EURO,#R7</v>
          </cell>
          <cell r="C2062" t="str">
            <v>4270</v>
          </cell>
          <cell r="D2062" t="str">
            <v>702</v>
          </cell>
          <cell r="E2062" t="str">
            <v/>
          </cell>
          <cell r="F2062" t="str">
            <v>ZHFT</v>
          </cell>
          <cell r="G2062" t="str">
            <v>71000</v>
          </cell>
          <cell r="H2062">
            <v>0</v>
          </cell>
          <cell r="I2062">
            <v>1000</v>
          </cell>
          <cell r="J2062">
            <v>8753.57</v>
          </cell>
          <cell r="K2062">
            <v>8753.57</v>
          </cell>
          <cell r="L2062">
            <v>8944.6299999999992</v>
          </cell>
          <cell r="M2062">
            <v>0</v>
          </cell>
          <cell r="N2062">
            <v>0</v>
          </cell>
          <cell r="O2062">
            <v>0</v>
          </cell>
          <cell r="P2062" t="str">
            <v/>
          </cell>
          <cell r="Q2062" t="str">
            <v>SN2006BZ</v>
          </cell>
          <cell r="R2062" t="str">
            <v/>
          </cell>
          <cell r="S2062" t="str">
            <v/>
          </cell>
          <cell r="T2062" t="str">
            <v/>
          </cell>
          <cell r="U2062" t="str">
            <v>7920</v>
          </cell>
          <cell r="V2062" t="str">
            <v>ZGFT</v>
          </cell>
          <cell r="W2062">
            <v>45748</v>
          </cell>
          <cell r="X2062">
            <v>0.11</v>
          </cell>
          <cell r="Y2062">
            <v>9.9285393000000006</v>
          </cell>
        </row>
        <row r="2063">
          <cell r="A2063" t="str">
            <v>SG-B2731-XUA</v>
          </cell>
          <cell r="B2063" t="str">
            <v>SN2006BZ,79K,US-I,EURO,#R7</v>
          </cell>
          <cell r="C2063" t="str">
            <v>4270</v>
          </cell>
          <cell r="D2063" t="str">
            <v>702</v>
          </cell>
          <cell r="E2063" t="str">
            <v/>
          </cell>
          <cell r="F2063" t="str">
            <v>ZHFT</v>
          </cell>
          <cell r="G2063" t="str">
            <v>71000</v>
          </cell>
          <cell r="H2063">
            <v>0</v>
          </cell>
          <cell r="I2063">
            <v>1000</v>
          </cell>
          <cell r="J2063">
            <v>0</v>
          </cell>
          <cell r="K2063">
            <v>8753.57</v>
          </cell>
          <cell r="L2063">
            <v>8944.6299999999992</v>
          </cell>
          <cell r="M2063">
            <v>0</v>
          </cell>
          <cell r="N2063">
            <v>0</v>
          </cell>
          <cell r="O2063">
            <v>0</v>
          </cell>
          <cell r="P2063" t="str">
            <v/>
          </cell>
          <cell r="Q2063" t="str">
            <v>SN2006BZ</v>
          </cell>
          <cell r="R2063" t="str">
            <v/>
          </cell>
          <cell r="S2063" t="str">
            <v/>
          </cell>
          <cell r="T2063" t="str">
            <v/>
          </cell>
          <cell r="U2063" t="str">
            <v>7920</v>
          </cell>
          <cell r="V2063" t="str">
            <v>ZGFT</v>
          </cell>
          <cell r="W2063">
            <v>45748</v>
          </cell>
          <cell r="X2063">
            <v>0.11</v>
          </cell>
          <cell r="Y2063">
            <v>9.9285393000000006</v>
          </cell>
        </row>
        <row r="2064">
          <cell r="A2064" t="str">
            <v>SG-B3750-XUA</v>
          </cell>
          <cell r="B2064" t="str">
            <v>SN2D00X20,79K,US-D,NO EURO,#C17</v>
          </cell>
          <cell r="C2064" t="str">
            <v>4270</v>
          </cell>
          <cell r="D2064" t="str">
            <v>702</v>
          </cell>
          <cell r="E2064" t="str">
            <v/>
          </cell>
          <cell r="F2064" t="str">
            <v>ZHFT</v>
          </cell>
          <cell r="G2064" t="str">
            <v>71000</v>
          </cell>
          <cell r="H2064">
            <v>0</v>
          </cell>
          <cell r="I2064">
            <v>1000</v>
          </cell>
          <cell r="J2064">
            <v>0</v>
          </cell>
          <cell r="K2064">
            <v>6681.43</v>
          </cell>
          <cell r="L2064">
            <v>6701.23</v>
          </cell>
          <cell r="M2064">
            <v>0</v>
          </cell>
          <cell r="N2064">
            <v>0</v>
          </cell>
          <cell r="O2064">
            <v>0</v>
          </cell>
          <cell r="P2064" t="str">
            <v/>
          </cell>
          <cell r="Q2064" t="str">
            <v>SN2D00X20</v>
          </cell>
          <cell r="R2064" t="str">
            <v/>
          </cell>
          <cell r="S2064" t="str">
            <v/>
          </cell>
          <cell r="T2064" t="str">
            <v/>
          </cell>
          <cell r="U2064" t="str">
            <v>7920</v>
          </cell>
          <cell r="V2064" t="str">
            <v>ZGFT</v>
          </cell>
          <cell r="W2064">
            <v>45748</v>
          </cell>
          <cell r="X2064">
            <v>0.11</v>
          </cell>
          <cell r="Y2064">
            <v>7.4383653000000001</v>
          </cell>
        </row>
        <row r="2065">
          <cell r="A2065" t="str">
            <v>SG-B3760-XUA</v>
          </cell>
          <cell r="B2065" t="str">
            <v>SN2D00B20,79K,US-D,NO EURO,#C17</v>
          </cell>
          <cell r="C2065" t="str">
            <v>4270</v>
          </cell>
          <cell r="D2065" t="str">
            <v>702</v>
          </cell>
          <cell r="E2065" t="str">
            <v/>
          </cell>
          <cell r="F2065" t="str">
            <v>ZHFT</v>
          </cell>
          <cell r="G2065" t="str">
            <v>71000</v>
          </cell>
          <cell r="H2065">
            <v>0</v>
          </cell>
          <cell r="I2065">
            <v>1000</v>
          </cell>
          <cell r="J2065">
            <v>0</v>
          </cell>
          <cell r="K2065">
            <v>9877.83</v>
          </cell>
          <cell r="L2065">
            <v>9553.1299999999992</v>
          </cell>
          <cell r="M2065">
            <v>0</v>
          </cell>
          <cell r="N2065">
            <v>0</v>
          </cell>
          <cell r="O2065">
            <v>0</v>
          </cell>
          <cell r="P2065" t="str">
            <v/>
          </cell>
          <cell r="Q2065" t="str">
            <v>SN2D00B20</v>
          </cell>
          <cell r="R2065" t="str">
            <v/>
          </cell>
          <cell r="S2065" t="str">
            <v/>
          </cell>
          <cell r="T2065" t="str">
            <v/>
          </cell>
          <cell r="U2065" t="str">
            <v>7920</v>
          </cell>
          <cell r="V2065" t="str">
            <v>ZGFT</v>
          </cell>
          <cell r="W2065">
            <v>45748</v>
          </cell>
          <cell r="X2065">
            <v>0.11</v>
          </cell>
          <cell r="Y2065">
            <v>10.603974300000001</v>
          </cell>
        </row>
        <row r="2066">
          <cell r="A2066" t="str">
            <v>SG-B3770-2BA</v>
          </cell>
          <cell r="B2066" t="str">
            <v>SN2D01X20,80K,UK,EURO,#C17</v>
          </cell>
          <cell r="C2066" t="str">
            <v>4270</v>
          </cell>
          <cell r="D2066" t="str">
            <v>702</v>
          </cell>
          <cell r="E2066" t="str">
            <v/>
          </cell>
          <cell r="F2066" t="str">
            <v>ZHFT</v>
          </cell>
          <cell r="G2066" t="str">
            <v>71000</v>
          </cell>
          <cell r="H2066">
            <v>0</v>
          </cell>
          <cell r="I2066">
            <v>1000</v>
          </cell>
          <cell r="J2066">
            <v>0</v>
          </cell>
          <cell r="K2066">
            <v>6243.35</v>
          </cell>
          <cell r="L2066">
            <v>6451.5</v>
          </cell>
          <cell r="M2066">
            <v>0</v>
          </cell>
          <cell r="N2066">
            <v>0</v>
          </cell>
          <cell r="O2066">
            <v>0</v>
          </cell>
          <cell r="P2066" t="str">
            <v/>
          </cell>
          <cell r="Q2066" t="str">
            <v>SN2D01X20</v>
          </cell>
          <cell r="R2066" t="str">
            <v/>
          </cell>
          <cell r="S2066" t="str">
            <v/>
          </cell>
          <cell r="T2066" t="str">
            <v/>
          </cell>
          <cell r="U2066" t="str">
            <v>7920</v>
          </cell>
          <cell r="V2066" t="str">
            <v>ZGFT</v>
          </cell>
          <cell r="W2066">
            <v>45748</v>
          </cell>
          <cell r="X2066">
            <v>0.11</v>
          </cell>
          <cell r="Y2066">
            <v>7.1611650000000004</v>
          </cell>
        </row>
        <row r="2067">
          <cell r="A2067" t="str">
            <v>SG-B3770-XUA</v>
          </cell>
          <cell r="B2067" t="str">
            <v>SN2D01X20,79K,US-D,NO EURO,#C17</v>
          </cell>
          <cell r="C2067" t="str">
            <v>4270</v>
          </cell>
          <cell r="D2067" t="str">
            <v>702</v>
          </cell>
          <cell r="E2067" t="str">
            <v/>
          </cell>
          <cell r="F2067" t="str">
            <v>ZHFT</v>
          </cell>
          <cell r="G2067" t="str">
            <v>71000</v>
          </cell>
          <cell r="H2067">
            <v>0</v>
          </cell>
          <cell r="I2067">
            <v>1000</v>
          </cell>
          <cell r="J2067">
            <v>6821.69</v>
          </cell>
          <cell r="K2067">
            <v>6175.55</v>
          </cell>
          <cell r="L2067">
            <v>6383.7</v>
          </cell>
          <cell r="M2067">
            <v>0</v>
          </cell>
          <cell r="N2067">
            <v>3511.04</v>
          </cell>
          <cell r="O2067">
            <v>550</v>
          </cell>
          <cell r="P2067" t="str">
            <v/>
          </cell>
          <cell r="Q2067" t="str">
            <v>SN2D01X20</v>
          </cell>
          <cell r="R2067" t="str">
            <v/>
          </cell>
          <cell r="S2067" t="str">
            <v/>
          </cell>
          <cell r="T2067" t="str">
            <v/>
          </cell>
          <cell r="U2067" t="str">
            <v>7920</v>
          </cell>
          <cell r="V2067" t="str">
            <v>ZGFT</v>
          </cell>
          <cell r="W2067">
            <v>45748</v>
          </cell>
          <cell r="X2067">
            <v>0.11</v>
          </cell>
          <cell r="Y2067">
            <v>7.0859070000000006</v>
          </cell>
        </row>
        <row r="2068">
          <cell r="A2068" t="str">
            <v>SG-B3771-XUA</v>
          </cell>
          <cell r="B2068" t="str">
            <v>SN2D01X20,79K,US-I,EURO,#C17</v>
          </cell>
          <cell r="C2068" t="str">
            <v>4270</v>
          </cell>
          <cell r="D2068" t="str">
            <v>702</v>
          </cell>
          <cell r="E2068" t="str">
            <v/>
          </cell>
          <cell r="F2068" t="str">
            <v>ZHFT</v>
          </cell>
          <cell r="G2068" t="str">
            <v>71000</v>
          </cell>
          <cell r="H2068">
            <v>0</v>
          </cell>
          <cell r="I2068">
            <v>1000</v>
          </cell>
          <cell r="J2068">
            <v>0</v>
          </cell>
          <cell r="K2068">
            <v>6175.55</v>
          </cell>
          <cell r="L2068">
            <v>6383.7</v>
          </cell>
          <cell r="M2068">
            <v>0</v>
          </cell>
          <cell r="N2068">
            <v>0</v>
          </cell>
          <cell r="O2068">
            <v>0</v>
          </cell>
          <cell r="P2068" t="str">
            <v/>
          </cell>
          <cell r="Q2068" t="str">
            <v>SN2D01X20</v>
          </cell>
          <cell r="R2068" t="str">
            <v/>
          </cell>
          <cell r="S2068" t="str">
            <v/>
          </cell>
          <cell r="T2068" t="str">
            <v/>
          </cell>
          <cell r="U2068" t="str">
            <v>7920</v>
          </cell>
          <cell r="V2068" t="str">
            <v>ZGFT</v>
          </cell>
          <cell r="W2068">
            <v>45748</v>
          </cell>
          <cell r="X2068">
            <v>0.11</v>
          </cell>
          <cell r="Y2068">
            <v>7.0859070000000006</v>
          </cell>
        </row>
        <row r="2069">
          <cell r="A2069" t="str">
            <v>SG-B3780-2BA</v>
          </cell>
          <cell r="B2069" t="str">
            <v>SN2D01B20,80K,UK,EURO,#C17</v>
          </cell>
          <cell r="C2069" t="str">
            <v>4270</v>
          </cell>
          <cell r="D2069" t="str">
            <v>702</v>
          </cell>
          <cell r="E2069" t="str">
            <v/>
          </cell>
          <cell r="F2069" t="str">
            <v>ZHFT</v>
          </cell>
          <cell r="G2069" t="str">
            <v>71000</v>
          </cell>
          <cell r="H2069">
            <v>0</v>
          </cell>
          <cell r="I2069">
            <v>1000</v>
          </cell>
          <cell r="J2069">
            <v>9441</v>
          </cell>
          <cell r="K2069">
            <v>9440.9699999999993</v>
          </cell>
          <cell r="L2069">
            <v>9689.2999999999993</v>
          </cell>
          <cell r="M2069">
            <v>0</v>
          </cell>
          <cell r="N2069">
            <v>387.57</v>
          </cell>
          <cell r="O2069">
            <v>40</v>
          </cell>
          <cell r="P2069" t="str">
            <v/>
          </cell>
          <cell r="Q2069" t="str">
            <v>SN2D01B20</v>
          </cell>
          <cell r="R2069" t="str">
            <v/>
          </cell>
          <cell r="S2069" t="str">
            <v/>
          </cell>
          <cell r="T2069" t="str">
            <v/>
          </cell>
          <cell r="U2069" t="str">
            <v>7920</v>
          </cell>
          <cell r="V2069" t="str">
            <v>ZGFT</v>
          </cell>
          <cell r="W2069">
            <v>45748</v>
          </cell>
          <cell r="X2069">
            <v>0.11</v>
          </cell>
          <cell r="Y2069">
            <v>10.755123000000001</v>
          </cell>
        </row>
        <row r="2070">
          <cell r="A2070" t="str">
            <v>SG-B3780-74A</v>
          </cell>
          <cell r="B2070" t="str">
            <v>SN2D01B20,80K,ES/LAT,EURO,#C17</v>
          </cell>
          <cell r="C2070" t="str">
            <v>4270</v>
          </cell>
          <cell r="D2070" t="str">
            <v>702</v>
          </cell>
          <cell r="E2070" t="str">
            <v/>
          </cell>
          <cell r="F2070" t="str">
            <v>ZHFT</v>
          </cell>
          <cell r="G2070" t="str">
            <v>71000</v>
          </cell>
          <cell r="H2070">
            <v>0</v>
          </cell>
          <cell r="I2070">
            <v>1000</v>
          </cell>
          <cell r="J2070">
            <v>9540.2999999999993</v>
          </cell>
          <cell r="K2070">
            <v>9440.9699999999993</v>
          </cell>
          <cell r="L2070">
            <v>9689.2999999999993</v>
          </cell>
          <cell r="M2070">
            <v>0</v>
          </cell>
          <cell r="N2070">
            <v>1937.86</v>
          </cell>
          <cell r="O2070">
            <v>200</v>
          </cell>
          <cell r="P2070" t="str">
            <v/>
          </cell>
          <cell r="Q2070" t="str">
            <v>SN2D01B20</v>
          </cell>
          <cell r="R2070" t="str">
            <v/>
          </cell>
          <cell r="S2070" t="str">
            <v/>
          </cell>
          <cell r="T2070" t="str">
            <v/>
          </cell>
          <cell r="U2070" t="str">
            <v>7920</v>
          </cell>
          <cell r="V2070" t="str">
            <v>ZGFT</v>
          </cell>
          <cell r="W2070">
            <v>45748</v>
          </cell>
          <cell r="X2070">
            <v>0.11</v>
          </cell>
          <cell r="Y2070">
            <v>10.755123000000001</v>
          </cell>
        </row>
        <row r="2071">
          <cell r="A2071" t="str">
            <v>SG-B3780-X3A</v>
          </cell>
          <cell r="B2071" t="str">
            <v>SN2D01B20,79K,FR/CA,EURO,#C17</v>
          </cell>
          <cell r="C2071" t="str">
            <v>4270</v>
          </cell>
          <cell r="D2071" t="str">
            <v>702</v>
          </cell>
          <cell r="E2071" t="str">
            <v/>
          </cell>
          <cell r="F2071" t="str">
            <v>ZHFT</v>
          </cell>
          <cell r="G2071" t="str">
            <v>71000</v>
          </cell>
          <cell r="H2071">
            <v>0</v>
          </cell>
          <cell r="I2071">
            <v>1000</v>
          </cell>
          <cell r="J2071">
            <v>0</v>
          </cell>
          <cell r="K2071">
            <v>9427.27</v>
          </cell>
          <cell r="L2071">
            <v>9675.6</v>
          </cell>
          <cell r="M2071">
            <v>0</v>
          </cell>
          <cell r="N2071">
            <v>0</v>
          </cell>
          <cell r="O2071">
            <v>0</v>
          </cell>
          <cell r="P2071" t="str">
            <v/>
          </cell>
          <cell r="Q2071" t="str">
            <v>SN2D01B20</v>
          </cell>
          <cell r="R2071" t="str">
            <v/>
          </cell>
          <cell r="S2071" t="str">
            <v/>
          </cell>
          <cell r="T2071" t="str">
            <v/>
          </cell>
          <cell r="U2071" t="str">
            <v>7920</v>
          </cell>
          <cell r="V2071" t="str">
            <v>ZGFT</v>
          </cell>
          <cell r="W2071">
            <v>45748</v>
          </cell>
          <cell r="X2071">
            <v>0.11</v>
          </cell>
          <cell r="Y2071">
            <v>10.739916000000003</v>
          </cell>
        </row>
        <row r="2072">
          <cell r="A2072" t="str">
            <v>SG-B3780-XUA</v>
          </cell>
          <cell r="B2072" t="str">
            <v>SN2D01B20,79K,US-D,NO EURO,#C17</v>
          </cell>
          <cell r="C2072" t="str">
            <v>4270</v>
          </cell>
          <cell r="D2072" t="str">
            <v>702</v>
          </cell>
          <cell r="E2072" t="str">
            <v/>
          </cell>
          <cell r="F2072" t="str">
            <v>ZHFT</v>
          </cell>
          <cell r="G2072" t="str">
            <v>71000</v>
          </cell>
          <cell r="H2072">
            <v>0</v>
          </cell>
          <cell r="I2072">
            <v>1000</v>
          </cell>
          <cell r="J2072">
            <v>9860.56</v>
          </cell>
          <cell r="K2072">
            <v>9427.27</v>
          </cell>
          <cell r="L2072">
            <v>9675.6</v>
          </cell>
          <cell r="M2072">
            <v>0</v>
          </cell>
          <cell r="N2072">
            <v>141941.04</v>
          </cell>
          <cell r="O2072">
            <v>14670</v>
          </cell>
          <cell r="P2072" t="str">
            <v/>
          </cell>
          <cell r="Q2072" t="str">
            <v>SN2D01B20</v>
          </cell>
          <cell r="R2072" t="str">
            <v/>
          </cell>
          <cell r="S2072" t="str">
            <v/>
          </cell>
          <cell r="T2072" t="str">
            <v/>
          </cell>
          <cell r="U2072" t="str">
            <v>7920</v>
          </cell>
          <cell r="V2072" t="str">
            <v>ZGFT</v>
          </cell>
          <cell r="W2072">
            <v>45748</v>
          </cell>
          <cell r="X2072">
            <v>0.11</v>
          </cell>
          <cell r="Y2072">
            <v>10.739916000000003</v>
          </cell>
        </row>
        <row r="2073">
          <cell r="A2073" t="str">
            <v>SG-B3781-XUA</v>
          </cell>
          <cell r="B2073" t="str">
            <v>SN2D01B20,79K,US-I,EURO,#C17</v>
          </cell>
          <cell r="C2073" t="str">
            <v>4270</v>
          </cell>
          <cell r="D2073" t="str">
            <v>702</v>
          </cell>
          <cell r="E2073" t="str">
            <v/>
          </cell>
          <cell r="F2073" t="str">
            <v>ZHFT</v>
          </cell>
          <cell r="G2073" t="str">
            <v>71000</v>
          </cell>
          <cell r="H2073">
            <v>0</v>
          </cell>
          <cell r="I2073">
            <v>1000</v>
          </cell>
          <cell r="J2073">
            <v>9675.6</v>
          </cell>
          <cell r="K2073">
            <v>9427.27</v>
          </cell>
          <cell r="L2073">
            <v>9675.6</v>
          </cell>
          <cell r="M2073">
            <v>0</v>
          </cell>
          <cell r="N2073">
            <v>31348.94</v>
          </cell>
          <cell r="O2073">
            <v>3240</v>
          </cell>
          <cell r="P2073" t="str">
            <v/>
          </cell>
          <cell r="Q2073" t="str">
            <v>SN2D01B20</v>
          </cell>
          <cell r="R2073" t="str">
            <v/>
          </cell>
          <cell r="S2073" t="str">
            <v/>
          </cell>
          <cell r="T2073" t="str">
            <v/>
          </cell>
          <cell r="U2073" t="str">
            <v>7920</v>
          </cell>
          <cell r="V2073" t="str">
            <v>ZGFT</v>
          </cell>
          <cell r="W2073">
            <v>45748</v>
          </cell>
          <cell r="X2073">
            <v>0.11</v>
          </cell>
          <cell r="Y2073">
            <v>10.739916000000003</v>
          </cell>
        </row>
        <row r="2074">
          <cell r="A2074" t="str">
            <v>SG-B3790-2BA</v>
          </cell>
          <cell r="B2074" t="str">
            <v>SN2D02X20,80K,UK,EURO,#C17</v>
          </cell>
          <cell r="C2074" t="str">
            <v>4270</v>
          </cell>
          <cell r="D2074" t="str">
            <v>702</v>
          </cell>
          <cell r="E2074" t="str">
            <v/>
          </cell>
          <cell r="F2074" t="str">
            <v>ZHFT</v>
          </cell>
          <cell r="G2074" t="str">
            <v>71000</v>
          </cell>
          <cell r="H2074">
            <v>0</v>
          </cell>
          <cell r="I2074">
            <v>1000</v>
          </cell>
          <cell r="J2074">
            <v>0</v>
          </cell>
          <cell r="K2074">
            <v>6965.75</v>
          </cell>
          <cell r="L2074">
            <v>7172.28</v>
          </cell>
          <cell r="M2074">
            <v>0</v>
          </cell>
          <cell r="N2074">
            <v>0</v>
          </cell>
          <cell r="O2074">
            <v>0</v>
          </cell>
          <cell r="P2074" t="str">
            <v/>
          </cell>
          <cell r="Q2074" t="str">
            <v>SN2D02X20</v>
          </cell>
          <cell r="R2074" t="str">
            <v/>
          </cell>
          <cell r="S2074" t="str">
            <v/>
          </cell>
          <cell r="T2074" t="str">
            <v/>
          </cell>
          <cell r="U2074" t="str">
            <v>7920</v>
          </cell>
          <cell r="V2074" t="str">
            <v>ZGFT</v>
          </cell>
          <cell r="W2074">
            <v>45748</v>
          </cell>
          <cell r="X2074">
            <v>0.11</v>
          </cell>
          <cell r="Y2074">
            <v>7.9612308000000001</v>
          </cell>
        </row>
        <row r="2075">
          <cell r="A2075" t="str">
            <v>SG-B3790-XUA</v>
          </cell>
          <cell r="B2075" t="str">
            <v>SN2D02X20,79K,US-D,NO EURO,#C17</v>
          </cell>
          <cell r="C2075" t="str">
            <v>4270</v>
          </cell>
          <cell r="D2075" t="str">
            <v>702</v>
          </cell>
          <cell r="E2075" t="str">
            <v/>
          </cell>
          <cell r="F2075" t="str">
            <v>ZHFT</v>
          </cell>
          <cell r="G2075" t="str">
            <v>71000</v>
          </cell>
          <cell r="H2075">
            <v>0</v>
          </cell>
          <cell r="I2075">
            <v>1000</v>
          </cell>
          <cell r="J2075">
            <v>7129.67</v>
          </cell>
          <cell r="K2075">
            <v>6953.15</v>
          </cell>
          <cell r="L2075">
            <v>7159.68</v>
          </cell>
          <cell r="M2075">
            <v>0</v>
          </cell>
          <cell r="N2075">
            <v>1525.01</v>
          </cell>
          <cell r="O2075">
            <v>213</v>
          </cell>
          <cell r="P2075" t="str">
            <v/>
          </cell>
          <cell r="Q2075" t="str">
            <v>SN2D02X20</v>
          </cell>
          <cell r="R2075" t="str">
            <v/>
          </cell>
          <cell r="S2075" t="str">
            <v/>
          </cell>
          <cell r="T2075" t="str">
            <v/>
          </cell>
          <cell r="U2075" t="str">
            <v>7920</v>
          </cell>
          <cell r="V2075" t="str">
            <v>ZGFT</v>
          </cell>
          <cell r="W2075">
            <v>45748</v>
          </cell>
          <cell r="X2075">
            <v>0.11</v>
          </cell>
          <cell r="Y2075">
            <v>7.9472448000000018</v>
          </cell>
        </row>
        <row r="2076">
          <cell r="A2076" t="str">
            <v>SG-B3791-XUA</v>
          </cell>
          <cell r="B2076" t="str">
            <v>SN2D02X20,79K,US-I,EURO,#C17</v>
          </cell>
          <cell r="C2076" t="str">
            <v>4270</v>
          </cell>
          <cell r="D2076" t="str">
            <v>702</v>
          </cell>
          <cell r="E2076" t="str">
            <v/>
          </cell>
          <cell r="F2076" t="str">
            <v>ZHFT</v>
          </cell>
          <cell r="G2076" t="str">
            <v>71000</v>
          </cell>
          <cell r="H2076">
            <v>0</v>
          </cell>
          <cell r="I2076">
            <v>1000</v>
          </cell>
          <cell r="J2076">
            <v>0</v>
          </cell>
          <cell r="K2076">
            <v>6953.15</v>
          </cell>
          <cell r="L2076">
            <v>7159.68</v>
          </cell>
          <cell r="M2076">
            <v>0</v>
          </cell>
          <cell r="N2076">
            <v>0</v>
          </cell>
          <cell r="O2076">
            <v>0</v>
          </cell>
          <cell r="P2076" t="str">
            <v/>
          </cell>
          <cell r="Q2076" t="str">
            <v>SN2D02X20</v>
          </cell>
          <cell r="R2076" t="str">
            <v/>
          </cell>
          <cell r="S2076" t="str">
            <v/>
          </cell>
          <cell r="T2076" t="str">
            <v/>
          </cell>
          <cell r="U2076" t="str">
            <v>7920</v>
          </cell>
          <cell r="V2076" t="str">
            <v>ZGFT</v>
          </cell>
          <cell r="W2076">
            <v>45748</v>
          </cell>
          <cell r="X2076">
            <v>0.11</v>
          </cell>
          <cell r="Y2076">
            <v>7.9472448000000018</v>
          </cell>
        </row>
        <row r="2077">
          <cell r="A2077" t="str">
            <v>SG-B3810-00A</v>
          </cell>
          <cell r="B2077" t="str">
            <v>SP2B03B00,Assy,Touch pad module</v>
          </cell>
          <cell r="C2077" t="str">
            <v>4270</v>
          </cell>
          <cell r="D2077" t="str">
            <v>710</v>
          </cell>
          <cell r="E2077" t="str">
            <v/>
          </cell>
          <cell r="F2077" t="str">
            <v>ZHFT</v>
          </cell>
          <cell r="G2077" t="str">
            <v>71002</v>
          </cell>
          <cell r="H2077">
            <v>0</v>
          </cell>
          <cell r="I2077">
            <v>1000</v>
          </cell>
          <cell r="J2077">
            <v>4066.81</v>
          </cell>
          <cell r="K2077">
            <v>4126.57</v>
          </cell>
          <cell r="L2077">
            <v>3720.56</v>
          </cell>
          <cell r="M2077">
            <v>0</v>
          </cell>
          <cell r="N2077">
            <v>29329.18</v>
          </cell>
          <cell r="O2077">
            <v>7883</v>
          </cell>
          <cell r="P2077" t="str">
            <v/>
          </cell>
          <cell r="Q2077" t="str">
            <v>SP2B03B00</v>
          </cell>
          <cell r="R2077" t="str">
            <v/>
          </cell>
          <cell r="S2077" t="str">
            <v/>
          </cell>
          <cell r="T2077" t="str">
            <v/>
          </cell>
          <cell r="U2077" t="str">
            <v>7920</v>
          </cell>
          <cell r="V2077" t="str">
            <v>ZGFT</v>
          </cell>
          <cell r="W2077">
            <v>45748</v>
          </cell>
          <cell r="X2077">
            <v>0.11</v>
          </cell>
          <cell r="Y2077">
            <v>4.1298216000000005</v>
          </cell>
        </row>
        <row r="2078">
          <cell r="A2078" t="str">
            <v>SG-B3821-00A</v>
          </cell>
          <cell r="B2078" t="str">
            <v>SP2B01B00,Assy,Touch pad module (34p)</v>
          </cell>
          <cell r="C2078" t="str">
            <v>4270</v>
          </cell>
          <cell r="D2078" t="str">
            <v>710</v>
          </cell>
          <cell r="E2078" t="str">
            <v/>
          </cell>
          <cell r="F2078" t="str">
            <v>ZHFT</v>
          </cell>
          <cell r="G2078" t="str">
            <v>71002</v>
          </cell>
          <cell r="H2078">
            <v>0</v>
          </cell>
          <cell r="I2078">
            <v>1000</v>
          </cell>
          <cell r="J2078">
            <v>0</v>
          </cell>
          <cell r="K2078">
            <v>4856.96</v>
          </cell>
          <cell r="L2078">
            <v>4235.9799999999996</v>
          </cell>
          <cell r="M2078">
            <v>0</v>
          </cell>
          <cell r="N2078">
            <v>0</v>
          </cell>
          <cell r="O2078">
            <v>0</v>
          </cell>
          <cell r="P2078" t="str">
            <v/>
          </cell>
          <cell r="Q2078" t="str">
            <v>SP2B01B00</v>
          </cell>
          <cell r="R2078" t="str">
            <v/>
          </cell>
          <cell r="S2078" t="str">
            <v/>
          </cell>
          <cell r="T2078" t="str">
            <v/>
          </cell>
          <cell r="U2078" t="str">
            <v>7920</v>
          </cell>
          <cell r="V2078" t="str">
            <v>ZGFT</v>
          </cell>
          <cell r="W2078">
            <v>45748</v>
          </cell>
          <cell r="X2078">
            <v>0.11</v>
          </cell>
          <cell r="Y2078">
            <v>4.7019377999999996</v>
          </cell>
        </row>
        <row r="2079">
          <cell r="A2079" t="str">
            <v>SG-B3831-00A</v>
          </cell>
          <cell r="B2079" t="str">
            <v>SP2B02B00,Assy,Touch pad module (34p)</v>
          </cell>
          <cell r="C2079" t="str">
            <v>4270</v>
          </cell>
          <cell r="D2079" t="str">
            <v>710</v>
          </cell>
          <cell r="E2079" t="str">
            <v/>
          </cell>
          <cell r="F2079" t="str">
            <v>ZHFT</v>
          </cell>
          <cell r="G2079" t="str">
            <v>71002</v>
          </cell>
          <cell r="H2079">
            <v>0</v>
          </cell>
          <cell r="I2079">
            <v>1000</v>
          </cell>
          <cell r="J2079">
            <v>0</v>
          </cell>
          <cell r="K2079">
            <v>4847.1899999999996</v>
          </cell>
          <cell r="L2079">
            <v>4226.21</v>
          </cell>
          <cell r="M2079">
            <v>0</v>
          </cell>
          <cell r="N2079">
            <v>0</v>
          </cell>
          <cell r="O2079">
            <v>0</v>
          </cell>
          <cell r="P2079" t="str">
            <v/>
          </cell>
          <cell r="Q2079" t="str">
            <v>SP2B02B00</v>
          </cell>
          <cell r="R2079" t="str">
            <v/>
          </cell>
          <cell r="S2079" t="str">
            <v/>
          </cell>
          <cell r="T2079" t="str">
            <v/>
          </cell>
          <cell r="U2079" t="str">
            <v>7920</v>
          </cell>
          <cell r="V2079" t="str">
            <v>ZGFT</v>
          </cell>
          <cell r="W2079">
            <v>45748</v>
          </cell>
          <cell r="X2079">
            <v>0.11</v>
          </cell>
          <cell r="Y2079">
            <v>4.6910931000000007</v>
          </cell>
        </row>
        <row r="2080">
          <cell r="A2080" t="str">
            <v>SG-B4080-74A</v>
          </cell>
          <cell r="B2080" t="str">
            <v>SN2007X2A,100K,ES/LAT,EURO,#A06</v>
          </cell>
          <cell r="C2080" t="str">
            <v>4270</v>
          </cell>
          <cell r="D2080" t="str">
            <v>702</v>
          </cell>
          <cell r="E2080" t="str">
            <v/>
          </cell>
          <cell r="F2080" t="str">
            <v>ZHFT</v>
          </cell>
          <cell r="G2080" t="str">
            <v>71000</v>
          </cell>
          <cell r="H2080">
            <v>0</v>
          </cell>
          <cell r="I2080">
            <v>1000</v>
          </cell>
          <cell r="J2080">
            <v>7072.05</v>
          </cell>
          <cell r="K2080">
            <v>6853</v>
          </cell>
          <cell r="L2080">
            <v>7072.06</v>
          </cell>
          <cell r="M2080">
            <v>0</v>
          </cell>
          <cell r="N2080">
            <v>2828.82</v>
          </cell>
          <cell r="O2080">
            <v>400</v>
          </cell>
          <cell r="P2080" t="str">
            <v/>
          </cell>
          <cell r="Q2080" t="str">
            <v>SN2007X2A</v>
          </cell>
          <cell r="R2080" t="str">
            <v/>
          </cell>
          <cell r="S2080" t="str">
            <v/>
          </cell>
          <cell r="T2080" t="str">
            <v/>
          </cell>
          <cell r="U2080" t="str">
            <v>7920</v>
          </cell>
          <cell r="V2080" t="str">
            <v>ZGFT</v>
          </cell>
          <cell r="W2080">
            <v>45748</v>
          </cell>
          <cell r="X2080">
            <v>0.11</v>
          </cell>
          <cell r="Y2080">
            <v>7.8499866000000011</v>
          </cell>
        </row>
        <row r="2081">
          <cell r="A2081" t="str">
            <v>SG-B4080-XUA</v>
          </cell>
          <cell r="B2081" t="str">
            <v>SN2007X2A,99K,US-D,NO EURO,#A06</v>
          </cell>
          <cell r="C2081" t="str">
            <v>4270</v>
          </cell>
          <cell r="D2081" t="str">
            <v>702</v>
          </cell>
          <cell r="E2081" t="str">
            <v/>
          </cell>
          <cell r="F2081" t="str">
            <v>ZHFT</v>
          </cell>
          <cell r="G2081" t="str">
            <v>71000</v>
          </cell>
          <cell r="H2081">
            <v>0</v>
          </cell>
          <cell r="I2081">
            <v>1000</v>
          </cell>
          <cell r="J2081">
            <v>6736.53</v>
          </cell>
          <cell r="K2081">
            <v>6545.5</v>
          </cell>
          <cell r="L2081">
            <v>6735.95</v>
          </cell>
          <cell r="M2081">
            <v>0</v>
          </cell>
          <cell r="N2081">
            <v>19130.099999999999</v>
          </cell>
          <cell r="O2081">
            <v>2840</v>
          </cell>
          <cell r="P2081" t="str">
            <v/>
          </cell>
          <cell r="Q2081" t="str">
            <v>SN2007X2A</v>
          </cell>
          <cell r="R2081" t="str">
            <v/>
          </cell>
          <cell r="S2081" t="str">
            <v/>
          </cell>
          <cell r="T2081" t="str">
            <v/>
          </cell>
          <cell r="U2081" t="str">
            <v>7920</v>
          </cell>
          <cell r="V2081" t="str">
            <v>ZGFT</v>
          </cell>
          <cell r="W2081">
            <v>45748</v>
          </cell>
          <cell r="X2081">
            <v>0.11</v>
          </cell>
          <cell r="Y2081">
            <v>7.4769045000000007</v>
          </cell>
        </row>
        <row r="2082">
          <cell r="A2082" t="str">
            <v>SG-B4081-23A</v>
          </cell>
          <cell r="B2082" t="str">
            <v>SN2007X2A,101K,FR/CA,EURO,#A06</v>
          </cell>
          <cell r="C2082" t="str">
            <v>4270</v>
          </cell>
          <cell r="D2082" t="str">
            <v>702</v>
          </cell>
          <cell r="E2082" t="str">
            <v/>
          </cell>
          <cell r="F2082" t="str">
            <v>ZHFT</v>
          </cell>
          <cell r="G2082" t="str">
            <v>71000</v>
          </cell>
          <cell r="H2082">
            <v>0</v>
          </cell>
          <cell r="I2082">
            <v>1000</v>
          </cell>
          <cell r="J2082">
            <v>0</v>
          </cell>
          <cell r="K2082">
            <v>10842.02</v>
          </cell>
          <cell r="L2082">
            <v>11061.08</v>
          </cell>
          <cell r="M2082">
            <v>0</v>
          </cell>
          <cell r="N2082">
            <v>0</v>
          </cell>
          <cell r="O2082">
            <v>0</v>
          </cell>
          <cell r="P2082" t="str">
            <v/>
          </cell>
          <cell r="Q2082" t="str">
            <v>SN2007X2A</v>
          </cell>
          <cell r="R2082" t="str">
            <v/>
          </cell>
          <cell r="S2082" t="str">
            <v/>
          </cell>
          <cell r="T2082" t="str">
            <v/>
          </cell>
          <cell r="U2082" t="str">
            <v>7920</v>
          </cell>
          <cell r="V2082" t="str">
            <v>ZGFT</v>
          </cell>
          <cell r="W2082">
            <v>45748</v>
          </cell>
          <cell r="X2082">
            <v>0.11</v>
          </cell>
          <cell r="Y2082">
            <v>12.277798800000001</v>
          </cell>
        </row>
        <row r="2083">
          <cell r="A2083" t="str">
            <v>SG-B4081-XUA</v>
          </cell>
          <cell r="B2083" t="str">
            <v>SN2007X2A,99K,US-I,EURO,#A06</v>
          </cell>
          <cell r="C2083" t="str">
            <v>4270</v>
          </cell>
          <cell r="D2083" t="str">
            <v>702</v>
          </cell>
          <cell r="E2083" t="str">
            <v/>
          </cell>
          <cell r="F2083" t="str">
            <v>ZHFT</v>
          </cell>
          <cell r="G2083" t="str">
            <v>71000</v>
          </cell>
          <cell r="H2083">
            <v>0</v>
          </cell>
          <cell r="I2083">
            <v>1000</v>
          </cell>
          <cell r="J2083">
            <v>0</v>
          </cell>
          <cell r="K2083">
            <v>6790.01</v>
          </cell>
          <cell r="L2083">
            <v>7005.91</v>
          </cell>
          <cell r="M2083">
            <v>0</v>
          </cell>
          <cell r="N2083">
            <v>0</v>
          </cell>
          <cell r="O2083">
            <v>0</v>
          </cell>
          <cell r="P2083" t="str">
            <v/>
          </cell>
          <cell r="Q2083" t="str">
            <v>SN2007X2A</v>
          </cell>
          <cell r="R2083" t="str">
            <v/>
          </cell>
          <cell r="S2083" t="str">
            <v/>
          </cell>
          <cell r="T2083" t="str">
            <v/>
          </cell>
          <cell r="U2083" t="str">
            <v>7920</v>
          </cell>
          <cell r="V2083" t="str">
            <v>ZGFT</v>
          </cell>
          <cell r="W2083">
            <v>45748</v>
          </cell>
          <cell r="X2083">
            <v>0.11</v>
          </cell>
          <cell r="Y2083">
            <v>7.7765601000000011</v>
          </cell>
        </row>
        <row r="2084">
          <cell r="A2084" t="str">
            <v>SG-B4090-27A</v>
          </cell>
          <cell r="B2084" t="str">
            <v>SN2007B2A,100K,BG,EURO,#R7</v>
          </cell>
          <cell r="C2084" t="str">
            <v>4270</v>
          </cell>
          <cell r="D2084" t="str">
            <v>702</v>
          </cell>
          <cell r="E2084" t="str">
            <v/>
          </cell>
          <cell r="F2084" t="str">
            <v>ZHFT</v>
          </cell>
          <cell r="G2084" t="str">
            <v>71000</v>
          </cell>
          <cell r="H2084">
            <v>0</v>
          </cell>
          <cell r="I2084">
            <v>1000</v>
          </cell>
          <cell r="J2084">
            <v>0</v>
          </cell>
          <cell r="K2084">
            <v>9846.02</v>
          </cell>
          <cell r="L2084">
            <v>10077.24</v>
          </cell>
          <cell r="M2084">
            <v>0</v>
          </cell>
          <cell r="N2084">
            <v>0</v>
          </cell>
          <cell r="O2084">
            <v>0</v>
          </cell>
          <cell r="P2084" t="str">
            <v/>
          </cell>
          <cell r="Q2084" t="str">
            <v>SN2007B2A</v>
          </cell>
          <cell r="R2084" t="str">
            <v/>
          </cell>
          <cell r="S2084" t="str">
            <v/>
          </cell>
          <cell r="T2084" t="str">
            <v/>
          </cell>
          <cell r="U2084" t="str">
            <v>7920</v>
          </cell>
          <cell r="V2084" t="str">
            <v>ZGFT</v>
          </cell>
          <cell r="W2084">
            <v>45748</v>
          </cell>
          <cell r="X2084">
            <v>0.11</v>
          </cell>
          <cell r="Y2084">
            <v>11.185736400000001</v>
          </cell>
        </row>
        <row r="2085">
          <cell r="A2085" t="str">
            <v>SG-B4090-2DA</v>
          </cell>
          <cell r="B2085" t="str">
            <v>SN2007B2A,100K,DE,EURO,#R7</v>
          </cell>
          <cell r="C2085" t="str">
            <v>4270</v>
          </cell>
          <cell r="D2085" t="str">
            <v>702</v>
          </cell>
          <cell r="E2085" t="str">
            <v/>
          </cell>
          <cell r="F2085" t="str">
            <v>ZHFT</v>
          </cell>
          <cell r="G2085" t="str">
            <v>71000</v>
          </cell>
          <cell r="H2085">
            <v>0</v>
          </cell>
          <cell r="I2085">
            <v>1000</v>
          </cell>
          <cell r="J2085">
            <v>9846.02</v>
          </cell>
          <cell r="K2085">
            <v>9846.02</v>
          </cell>
          <cell r="L2085">
            <v>10077.24</v>
          </cell>
          <cell r="M2085">
            <v>0</v>
          </cell>
          <cell r="N2085">
            <v>0</v>
          </cell>
          <cell r="O2085">
            <v>0</v>
          </cell>
          <cell r="P2085" t="str">
            <v/>
          </cell>
          <cell r="Q2085" t="str">
            <v>SN2007B2A</v>
          </cell>
          <cell r="R2085" t="str">
            <v/>
          </cell>
          <cell r="S2085" t="str">
            <v/>
          </cell>
          <cell r="T2085" t="str">
            <v/>
          </cell>
          <cell r="U2085" t="str">
            <v>7920</v>
          </cell>
          <cell r="V2085" t="str">
            <v>ZGFT</v>
          </cell>
          <cell r="W2085">
            <v>45748</v>
          </cell>
          <cell r="X2085">
            <v>0.11</v>
          </cell>
          <cell r="Y2085">
            <v>11.185736400000001</v>
          </cell>
        </row>
        <row r="2086">
          <cell r="A2086" t="str">
            <v>SG-B4090-2EA</v>
          </cell>
          <cell r="B2086" t="str">
            <v>SN2007B2A,100K,ES,EURO,#R7</v>
          </cell>
          <cell r="C2086" t="str">
            <v>4270</v>
          </cell>
          <cell r="D2086" t="str">
            <v>702</v>
          </cell>
          <cell r="E2086" t="str">
            <v/>
          </cell>
          <cell r="F2086" t="str">
            <v>ZHFT</v>
          </cell>
          <cell r="G2086" t="str">
            <v>71000</v>
          </cell>
          <cell r="H2086">
            <v>0</v>
          </cell>
          <cell r="I2086">
            <v>1000</v>
          </cell>
          <cell r="J2086">
            <v>0</v>
          </cell>
          <cell r="K2086">
            <v>9846.02</v>
          </cell>
          <cell r="L2086">
            <v>10077.24</v>
          </cell>
          <cell r="M2086">
            <v>0</v>
          </cell>
          <cell r="N2086">
            <v>0</v>
          </cell>
          <cell r="O2086">
            <v>0</v>
          </cell>
          <cell r="P2086" t="str">
            <v/>
          </cell>
          <cell r="Q2086" t="str">
            <v>SN2007B2A</v>
          </cell>
          <cell r="R2086" t="str">
            <v/>
          </cell>
          <cell r="S2086" t="str">
            <v/>
          </cell>
          <cell r="T2086" t="str">
            <v/>
          </cell>
          <cell r="U2086" t="str">
            <v>7920</v>
          </cell>
          <cell r="V2086" t="str">
            <v>ZGFT</v>
          </cell>
          <cell r="W2086">
            <v>45748</v>
          </cell>
          <cell r="X2086">
            <v>0.11</v>
          </cell>
          <cell r="Y2086">
            <v>11.185736400000001</v>
          </cell>
        </row>
        <row r="2087">
          <cell r="A2087" t="str">
            <v>SG-B4090-2FA</v>
          </cell>
          <cell r="B2087" t="str">
            <v>SN2007B2A,100K,FR,EURO,#R7</v>
          </cell>
          <cell r="C2087" t="str">
            <v>4270</v>
          </cell>
          <cell r="D2087" t="str">
            <v>702</v>
          </cell>
          <cell r="E2087" t="str">
            <v/>
          </cell>
          <cell r="F2087" t="str">
            <v>ZHFT</v>
          </cell>
          <cell r="G2087" t="str">
            <v>71000</v>
          </cell>
          <cell r="H2087">
            <v>0</v>
          </cell>
          <cell r="I2087">
            <v>1000</v>
          </cell>
          <cell r="J2087">
            <v>10077.24</v>
          </cell>
          <cell r="K2087">
            <v>9846.02</v>
          </cell>
          <cell r="L2087">
            <v>10077.24</v>
          </cell>
          <cell r="M2087">
            <v>0</v>
          </cell>
          <cell r="N2087">
            <v>36278.06</v>
          </cell>
          <cell r="O2087">
            <v>3600</v>
          </cell>
          <cell r="P2087" t="str">
            <v/>
          </cell>
          <cell r="Q2087" t="str">
            <v>SN2007B2A</v>
          </cell>
          <cell r="R2087" t="str">
            <v/>
          </cell>
          <cell r="S2087" t="str">
            <v/>
          </cell>
          <cell r="T2087" t="str">
            <v/>
          </cell>
          <cell r="U2087" t="str">
            <v>7920</v>
          </cell>
          <cell r="V2087" t="str">
            <v>ZGFT</v>
          </cell>
          <cell r="W2087">
            <v>45748</v>
          </cell>
          <cell r="X2087">
            <v>0.11</v>
          </cell>
          <cell r="Y2087">
            <v>11.185736400000001</v>
          </cell>
        </row>
        <row r="2088">
          <cell r="A2088" t="str">
            <v>SG-B4090-2GA</v>
          </cell>
          <cell r="B2088" t="str">
            <v>SN2007B2A,100K,HU,EURO,#R7</v>
          </cell>
          <cell r="C2088" t="str">
            <v>4270</v>
          </cell>
          <cell r="D2088" t="str">
            <v>702</v>
          </cell>
          <cell r="E2088" t="str">
            <v/>
          </cell>
          <cell r="F2088" t="str">
            <v>ZHFT</v>
          </cell>
          <cell r="G2088" t="str">
            <v>71000</v>
          </cell>
          <cell r="H2088">
            <v>0</v>
          </cell>
          <cell r="I2088">
            <v>1000</v>
          </cell>
          <cell r="J2088">
            <v>0</v>
          </cell>
          <cell r="K2088">
            <v>9846.02</v>
          </cell>
          <cell r="L2088">
            <v>10077.24</v>
          </cell>
          <cell r="M2088">
            <v>0</v>
          </cell>
          <cell r="N2088">
            <v>0</v>
          </cell>
          <cell r="O2088">
            <v>0</v>
          </cell>
          <cell r="P2088" t="str">
            <v/>
          </cell>
          <cell r="Q2088" t="str">
            <v>SN2007B2A</v>
          </cell>
          <cell r="R2088" t="str">
            <v/>
          </cell>
          <cell r="S2088" t="str">
            <v/>
          </cell>
          <cell r="T2088" t="str">
            <v/>
          </cell>
          <cell r="U2088" t="str">
            <v>7920</v>
          </cell>
          <cell r="V2088" t="str">
            <v>ZGFT</v>
          </cell>
          <cell r="W2088">
            <v>45748</v>
          </cell>
          <cell r="X2088">
            <v>0.11</v>
          </cell>
          <cell r="Y2088">
            <v>11.185736400000001</v>
          </cell>
        </row>
        <row r="2089">
          <cell r="A2089" t="str">
            <v>SG-B4090-2IA</v>
          </cell>
          <cell r="B2089" t="str">
            <v>SN2007B2A,100K,IT,EURO,#R7</v>
          </cell>
          <cell r="C2089" t="str">
            <v>4270</v>
          </cell>
          <cell r="D2089" t="str">
            <v>702</v>
          </cell>
          <cell r="E2089" t="str">
            <v/>
          </cell>
          <cell r="F2089" t="str">
            <v>ZHFT</v>
          </cell>
          <cell r="G2089" t="str">
            <v>71000</v>
          </cell>
          <cell r="H2089">
            <v>0</v>
          </cell>
          <cell r="I2089">
            <v>1000</v>
          </cell>
          <cell r="J2089">
            <v>0</v>
          </cell>
          <cell r="K2089">
            <v>9846.02</v>
          </cell>
          <cell r="L2089">
            <v>10077.24</v>
          </cell>
          <cell r="M2089">
            <v>0</v>
          </cell>
          <cell r="N2089">
            <v>0</v>
          </cell>
          <cell r="O2089">
            <v>0</v>
          </cell>
          <cell r="P2089" t="str">
            <v/>
          </cell>
          <cell r="Q2089" t="str">
            <v>SN2007B2A</v>
          </cell>
          <cell r="R2089" t="str">
            <v/>
          </cell>
          <cell r="S2089" t="str">
            <v/>
          </cell>
          <cell r="T2089" t="str">
            <v/>
          </cell>
          <cell r="U2089" t="str">
            <v>7920</v>
          </cell>
          <cell r="V2089" t="str">
            <v>ZGFT</v>
          </cell>
          <cell r="W2089">
            <v>45748</v>
          </cell>
          <cell r="X2089">
            <v>0.11</v>
          </cell>
          <cell r="Y2089">
            <v>11.185736400000001</v>
          </cell>
        </row>
        <row r="2090">
          <cell r="A2090" t="str">
            <v>SG-B4090-33A</v>
          </cell>
          <cell r="B2090" t="str">
            <v>SN2007B2A,99K,TH,NO EURO,#R7</v>
          </cell>
          <cell r="C2090" t="str">
            <v>4270</v>
          </cell>
          <cell r="D2090" t="str">
            <v>702</v>
          </cell>
          <cell r="E2090" t="str">
            <v/>
          </cell>
          <cell r="F2090" t="str">
            <v>ZHFT</v>
          </cell>
          <cell r="G2090" t="str">
            <v>71000</v>
          </cell>
          <cell r="H2090">
            <v>0</v>
          </cell>
          <cell r="I2090">
            <v>1000</v>
          </cell>
          <cell r="J2090">
            <v>0</v>
          </cell>
          <cell r="K2090">
            <v>9710.99</v>
          </cell>
          <cell r="L2090">
            <v>9924.99</v>
          </cell>
          <cell r="M2090">
            <v>0</v>
          </cell>
          <cell r="N2090">
            <v>0</v>
          </cell>
          <cell r="O2090">
            <v>0</v>
          </cell>
          <cell r="P2090" t="str">
            <v/>
          </cell>
          <cell r="Q2090" t="str">
            <v>SN2007B2A</v>
          </cell>
          <cell r="R2090" t="str">
            <v/>
          </cell>
          <cell r="S2090" t="str">
            <v/>
          </cell>
          <cell r="T2090" t="str">
            <v/>
          </cell>
          <cell r="U2090" t="str">
            <v>7920</v>
          </cell>
          <cell r="V2090" t="str">
            <v>ZGFT</v>
          </cell>
          <cell r="W2090">
            <v>45748</v>
          </cell>
          <cell r="X2090">
            <v>0.11</v>
          </cell>
          <cell r="Y2090">
            <v>11.0167389</v>
          </cell>
        </row>
        <row r="2091">
          <cell r="A2091" t="str">
            <v>SG-B4090-3RA</v>
          </cell>
          <cell r="B2091" t="str">
            <v>SN2007B2A,99K,UA,NO EURO,#R7</v>
          </cell>
          <cell r="C2091" t="str">
            <v>4270</v>
          </cell>
          <cell r="D2091" t="str">
            <v>702</v>
          </cell>
          <cell r="E2091" t="str">
            <v/>
          </cell>
          <cell r="F2091" t="str">
            <v>ZHFT</v>
          </cell>
          <cell r="G2091" t="str">
            <v>71000</v>
          </cell>
          <cell r="H2091">
            <v>0</v>
          </cell>
          <cell r="I2091">
            <v>1000</v>
          </cell>
          <cell r="J2091">
            <v>0</v>
          </cell>
          <cell r="K2091">
            <v>9710.99</v>
          </cell>
          <cell r="L2091">
            <v>9924.99</v>
          </cell>
          <cell r="M2091">
            <v>0</v>
          </cell>
          <cell r="N2091">
            <v>0</v>
          </cell>
          <cell r="O2091">
            <v>0</v>
          </cell>
          <cell r="P2091" t="str">
            <v/>
          </cell>
          <cell r="Q2091" t="str">
            <v>SN2007B2A</v>
          </cell>
          <cell r="R2091" t="str">
            <v/>
          </cell>
          <cell r="S2091" t="str">
            <v/>
          </cell>
          <cell r="T2091" t="str">
            <v/>
          </cell>
          <cell r="U2091" t="str">
            <v>7920</v>
          </cell>
          <cell r="V2091" t="str">
            <v>ZGFT</v>
          </cell>
          <cell r="W2091">
            <v>45748</v>
          </cell>
          <cell r="X2091">
            <v>0.11</v>
          </cell>
          <cell r="Y2091">
            <v>11.0167389</v>
          </cell>
        </row>
        <row r="2092">
          <cell r="A2092" t="str">
            <v>SG-B4090-41A</v>
          </cell>
          <cell r="B2092" t="str">
            <v>SN2007B2A,100K,TR-F,EURO,#R7</v>
          </cell>
          <cell r="C2092" t="str">
            <v>4270</v>
          </cell>
          <cell r="D2092" t="str">
            <v>702</v>
          </cell>
          <cell r="E2092" t="str">
            <v/>
          </cell>
          <cell r="F2092" t="str">
            <v>ZHFT</v>
          </cell>
          <cell r="G2092" t="str">
            <v>71000</v>
          </cell>
          <cell r="H2092">
            <v>0</v>
          </cell>
          <cell r="I2092">
            <v>1000</v>
          </cell>
          <cell r="J2092">
            <v>0</v>
          </cell>
          <cell r="K2092">
            <v>9846.02</v>
          </cell>
          <cell r="L2092">
            <v>10077.24</v>
          </cell>
          <cell r="M2092">
            <v>0</v>
          </cell>
          <cell r="N2092">
            <v>0</v>
          </cell>
          <cell r="O2092">
            <v>0</v>
          </cell>
          <cell r="P2092" t="str">
            <v/>
          </cell>
          <cell r="Q2092" t="str">
            <v>SN2007B2A</v>
          </cell>
          <cell r="R2092" t="str">
            <v/>
          </cell>
          <cell r="S2092" t="str">
            <v/>
          </cell>
          <cell r="T2092" t="str">
            <v/>
          </cell>
          <cell r="U2092" t="str">
            <v>7920</v>
          </cell>
          <cell r="V2092" t="str">
            <v>ZGFT</v>
          </cell>
          <cell r="W2092">
            <v>45748</v>
          </cell>
          <cell r="X2092">
            <v>0.11</v>
          </cell>
          <cell r="Y2092">
            <v>11.185736400000001</v>
          </cell>
        </row>
        <row r="2093">
          <cell r="A2093" t="str">
            <v>SG-B4090-59A</v>
          </cell>
          <cell r="B2093" t="str">
            <v>SN2007B2A,100K,CZ/SLO,NO EURO,#R7</v>
          </cell>
          <cell r="C2093" t="str">
            <v>4270</v>
          </cell>
          <cell r="D2093" t="str">
            <v>702</v>
          </cell>
          <cell r="E2093" t="str">
            <v/>
          </cell>
          <cell r="F2093" t="str">
            <v>ZHFT</v>
          </cell>
          <cell r="G2093" t="str">
            <v>71000</v>
          </cell>
          <cell r="H2093">
            <v>0</v>
          </cell>
          <cell r="I2093">
            <v>1000</v>
          </cell>
          <cell r="J2093">
            <v>0</v>
          </cell>
          <cell r="K2093">
            <v>9846.02</v>
          </cell>
          <cell r="L2093">
            <v>10077.24</v>
          </cell>
          <cell r="M2093">
            <v>0</v>
          </cell>
          <cell r="N2093">
            <v>0</v>
          </cell>
          <cell r="O2093">
            <v>0</v>
          </cell>
          <cell r="P2093" t="str">
            <v/>
          </cell>
          <cell r="Q2093" t="str">
            <v>SN2007B2A</v>
          </cell>
          <cell r="R2093" t="str">
            <v/>
          </cell>
          <cell r="S2093" t="str">
            <v/>
          </cell>
          <cell r="T2093" t="str">
            <v/>
          </cell>
          <cell r="U2093" t="str">
            <v>7920</v>
          </cell>
          <cell r="V2093" t="str">
            <v>ZGFT</v>
          </cell>
          <cell r="W2093">
            <v>45748</v>
          </cell>
          <cell r="X2093">
            <v>0.11</v>
          </cell>
          <cell r="Y2093">
            <v>11.185736400000001</v>
          </cell>
        </row>
        <row r="2094">
          <cell r="A2094" t="str">
            <v>SG-B4090-74A</v>
          </cell>
          <cell r="B2094" t="str">
            <v>SN2007B2A,100K,ES/LAT,EURO,#R7</v>
          </cell>
          <cell r="C2094" t="str">
            <v>4270</v>
          </cell>
          <cell r="D2094" t="str">
            <v>702</v>
          </cell>
          <cell r="E2094" t="str">
            <v/>
          </cell>
          <cell r="F2094" t="str">
            <v>ZHFT</v>
          </cell>
          <cell r="G2094" t="str">
            <v>71000</v>
          </cell>
          <cell r="H2094">
            <v>0</v>
          </cell>
          <cell r="I2094">
            <v>1000</v>
          </cell>
          <cell r="J2094">
            <v>10077.25</v>
          </cell>
          <cell r="K2094">
            <v>9846.02</v>
          </cell>
          <cell r="L2094">
            <v>10077.24</v>
          </cell>
          <cell r="M2094">
            <v>0</v>
          </cell>
          <cell r="N2094">
            <v>806.18</v>
          </cell>
          <cell r="O2094">
            <v>80</v>
          </cell>
          <cell r="P2094" t="str">
            <v/>
          </cell>
          <cell r="Q2094" t="str">
            <v>SN2007B2A</v>
          </cell>
          <cell r="R2094" t="str">
            <v/>
          </cell>
          <cell r="S2094" t="str">
            <v/>
          </cell>
          <cell r="T2094" t="str">
            <v/>
          </cell>
          <cell r="U2094" t="str">
            <v>7920</v>
          </cell>
          <cell r="V2094" t="str">
            <v>ZGFT</v>
          </cell>
          <cell r="W2094">
            <v>45748</v>
          </cell>
          <cell r="X2094">
            <v>0.11</v>
          </cell>
          <cell r="Y2094">
            <v>11.185736400000001</v>
          </cell>
        </row>
        <row r="2095">
          <cell r="A2095" t="str">
            <v>SG-B4090-86A</v>
          </cell>
          <cell r="B2095" t="str">
            <v>SN2007B2A,99K,US/CA-FR,EURO,#R7</v>
          </cell>
          <cell r="C2095" t="str">
            <v>4270</v>
          </cell>
          <cell r="D2095" t="str">
            <v>702</v>
          </cell>
          <cell r="E2095" t="str">
            <v/>
          </cell>
          <cell r="F2095" t="str">
            <v>ZHFT</v>
          </cell>
          <cell r="G2095" t="str">
            <v>71000</v>
          </cell>
          <cell r="H2095">
            <v>0</v>
          </cell>
          <cell r="I2095">
            <v>1000</v>
          </cell>
          <cell r="J2095">
            <v>0</v>
          </cell>
          <cell r="K2095">
            <v>9710.99</v>
          </cell>
          <cell r="L2095">
            <v>9924.99</v>
          </cell>
          <cell r="M2095">
            <v>0</v>
          </cell>
          <cell r="N2095">
            <v>0</v>
          </cell>
          <cell r="O2095">
            <v>0</v>
          </cell>
          <cell r="P2095" t="str">
            <v/>
          </cell>
          <cell r="Q2095" t="str">
            <v>SN2007B2A</v>
          </cell>
          <cell r="R2095" t="str">
            <v/>
          </cell>
          <cell r="S2095" t="str">
            <v/>
          </cell>
          <cell r="T2095" t="str">
            <v/>
          </cell>
          <cell r="U2095" t="str">
            <v>7920</v>
          </cell>
          <cell r="V2095" t="str">
            <v>ZGFT</v>
          </cell>
          <cell r="W2095">
            <v>45748</v>
          </cell>
          <cell r="X2095">
            <v>0.11</v>
          </cell>
          <cell r="Y2095">
            <v>11.0167389</v>
          </cell>
        </row>
        <row r="2096">
          <cell r="A2096" t="str">
            <v>SG-B4090-X2A</v>
          </cell>
          <cell r="B2096" t="str">
            <v>SN2007B2A,99K,GR,NO EURO,#R7</v>
          </cell>
          <cell r="C2096" t="str">
            <v>4270</v>
          </cell>
          <cell r="D2096" t="str">
            <v>702</v>
          </cell>
          <cell r="E2096" t="str">
            <v/>
          </cell>
          <cell r="F2096" t="str">
            <v>ZHFT</v>
          </cell>
          <cell r="G2096" t="str">
            <v>71000</v>
          </cell>
          <cell r="H2096">
            <v>0</v>
          </cell>
          <cell r="I2096">
            <v>1000</v>
          </cell>
          <cell r="J2096">
            <v>0</v>
          </cell>
          <cell r="K2096">
            <v>9710.99</v>
          </cell>
          <cell r="L2096">
            <v>9924.99</v>
          </cell>
          <cell r="M2096">
            <v>0</v>
          </cell>
          <cell r="N2096">
            <v>0</v>
          </cell>
          <cell r="O2096">
            <v>0</v>
          </cell>
          <cell r="P2096" t="str">
            <v/>
          </cell>
          <cell r="Q2096" t="str">
            <v>SN2007B2A</v>
          </cell>
          <cell r="R2096" t="str">
            <v/>
          </cell>
          <cell r="S2096" t="str">
            <v/>
          </cell>
          <cell r="T2096" t="str">
            <v/>
          </cell>
          <cell r="U2096" t="str">
            <v>7920</v>
          </cell>
          <cell r="V2096" t="str">
            <v>ZGFT</v>
          </cell>
          <cell r="W2096">
            <v>45748</v>
          </cell>
          <cell r="X2096">
            <v>0.11</v>
          </cell>
          <cell r="Y2096">
            <v>11.0167389</v>
          </cell>
        </row>
        <row r="2097">
          <cell r="A2097" t="str">
            <v>SG-B4090-X3A</v>
          </cell>
          <cell r="B2097" t="str">
            <v>SN2007B2A,99K,FR/CA,EURO,#R7</v>
          </cell>
          <cell r="C2097" t="str">
            <v>4270</v>
          </cell>
          <cell r="D2097" t="str">
            <v>702</v>
          </cell>
          <cell r="E2097" t="str">
            <v/>
          </cell>
          <cell r="F2097" t="str">
            <v>ZHFT</v>
          </cell>
          <cell r="G2097" t="str">
            <v>71000</v>
          </cell>
          <cell r="H2097">
            <v>0</v>
          </cell>
          <cell r="I2097">
            <v>1000</v>
          </cell>
          <cell r="J2097">
            <v>0</v>
          </cell>
          <cell r="K2097">
            <v>9710.99</v>
          </cell>
          <cell r="L2097">
            <v>9924.99</v>
          </cell>
          <cell r="M2097">
            <v>0</v>
          </cell>
          <cell r="N2097">
            <v>0</v>
          </cell>
          <cell r="O2097">
            <v>0</v>
          </cell>
          <cell r="P2097" t="str">
            <v/>
          </cell>
          <cell r="Q2097" t="str">
            <v>SN2007B2A</v>
          </cell>
          <cell r="R2097" t="str">
            <v/>
          </cell>
          <cell r="S2097" t="str">
            <v/>
          </cell>
          <cell r="T2097" t="str">
            <v/>
          </cell>
          <cell r="U2097" t="str">
            <v>7920</v>
          </cell>
          <cell r="V2097" t="str">
            <v>ZGFT</v>
          </cell>
          <cell r="W2097">
            <v>45748</v>
          </cell>
          <cell r="X2097">
            <v>0.11</v>
          </cell>
          <cell r="Y2097">
            <v>11.0167389</v>
          </cell>
        </row>
        <row r="2098">
          <cell r="A2098" t="str">
            <v>SG-B4090-XTA</v>
          </cell>
          <cell r="B2098" t="str">
            <v>SN2007B2A,99K,HEB,NO EURO,#R7</v>
          </cell>
          <cell r="C2098" t="str">
            <v>4270</v>
          </cell>
          <cell r="D2098" t="str">
            <v>702</v>
          </cell>
          <cell r="E2098" t="str">
            <v/>
          </cell>
          <cell r="F2098" t="str">
            <v>ZHFT</v>
          </cell>
          <cell r="G2098" t="str">
            <v>71000</v>
          </cell>
          <cell r="H2098">
            <v>0</v>
          </cell>
          <cell r="I2098">
            <v>1000</v>
          </cell>
          <cell r="J2098">
            <v>0</v>
          </cell>
          <cell r="K2098">
            <v>9710.99</v>
          </cell>
          <cell r="L2098">
            <v>9924.99</v>
          </cell>
          <cell r="M2098">
            <v>0</v>
          </cell>
          <cell r="N2098">
            <v>0</v>
          </cell>
          <cell r="O2098">
            <v>0</v>
          </cell>
          <cell r="P2098" t="str">
            <v/>
          </cell>
          <cell r="Q2098" t="str">
            <v>SN2007B2A</v>
          </cell>
          <cell r="R2098" t="str">
            <v/>
          </cell>
          <cell r="S2098" t="str">
            <v/>
          </cell>
          <cell r="T2098" t="str">
            <v/>
          </cell>
          <cell r="U2098" t="str">
            <v>7920</v>
          </cell>
          <cell r="V2098" t="str">
            <v>ZGFT</v>
          </cell>
          <cell r="W2098">
            <v>45748</v>
          </cell>
          <cell r="X2098">
            <v>0.11</v>
          </cell>
          <cell r="Y2098">
            <v>11.0167389</v>
          </cell>
        </row>
        <row r="2099">
          <cell r="A2099" t="str">
            <v>SG-B4090-XUA</v>
          </cell>
          <cell r="B2099" t="str">
            <v>SN2007B2A,99K,US-D,NO EURO,#R7</v>
          </cell>
          <cell r="C2099" t="str">
            <v>4270</v>
          </cell>
          <cell r="D2099" t="str">
            <v>702</v>
          </cell>
          <cell r="E2099" t="str">
            <v/>
          </cell>
          <cell r="F2099" t="str">
            <v>ZHFT</v>
          </cell>
          <cell r="G2099" t="str">
            <v>71000</v>
          </cell>
          <cell r="H2099">
            <v>0</v>
          </cell>
          <cell r="I2099">
            <v>1000</v>
          </cell>
          <cell r="J2099">
            <v>9682.06</v>
          </cell>
          <cell r="K2099">
            <v>9484.34</v>
          </cell>
          <cell r="L2099">
            <v>9672.11</v>
          </cell>
          <cell r="M2099">
            <v>0</v>
          </cell>
          <cell r="N2099">
            <v>29074.37</v>
          </cell>
          <cell r="O2099">
            <v>3006</v>
          </cell>
          <cell r="P2099" t="str">
            <v/>
          </cell>
          <cell r="Q2099" t="str">
            <v>SN2007B2A</v>
          </cell>
          <cell r="R2099" t="str">
            <v/>
          </cell>
          <cell r="S2099" t="str">
            <v/>
          </cell>
          <cell r="T2099" t="str">
            <v/>
          </cell>
          <cell r="U2099" t="str">
            <v>7920</v>
          </cell>
          <cell r="V2099" t="str">
            <v>ZGFT</v>
          </cell>
          <cell r="W2099">
            <v>45748</v>
          </cell>
          <cell r="X2099">
            <v>0.11</v>
          </cell>
          <cell r="Y2099">
            <v>10.736042100000001</v>
          </cell>
        </row>
        <row r="2100">
          <cell r="A2100" t="str">
            <v>SG-B4091-XUA</v>
          </cell>
          <cell r="B2100" t="str">
            <v>SN2007B2A,99K,US-I,EURO,#R7</v>
          </cell>
          <cell r="C2100" t="str">
            <v>4270</v>
          </cell>
          <cell r="D2100" t="str">
            <v>702</v>
          </cell>
          <cell r="E2100" t="str">
            <v/>
          </cell>
          <cell r="F2100" t="str">
            <v>ZHFT</v>
          </cell>
          <cell r="G2100" t="str">
            <v>71000</v>
          </cell>
          <cell r="H2100">
            <v>0</v>
          </cell>
          <cell r="I2100">
            <v>1000</v>
          </cell>
          <cell r="J2100">
            <v>9711</v>
          </cell>
          <cell r="K2100">
            <v>9710.99</v>
          </cell>
          <cell r="L2100">
            <v>9924.99</v>
          </cell>
          <cell r="M2100">
            <v>0</v>
          </cell>
          <cell r="N2100">
            <v>0</v>
          </cell>
          <cell r="O2100">
            <v>0</v>
          </cell>
          <cell r="P2100" t="str">
            <v/>
          </cell>
          <cell r="Q2100" t="str">
            <v>SN2007B2A</v>
          </cell>
          <cell r="R2100" t="str">
            <v/>
          </cell>
          <cell r="S2100" t="str">
            <v/>
          </cell>
          <cell r="T2100" t="str">
            <v/>
          </cell>
          <cell r="U2100" t="str">
            <v>7920</v>
          </cell>
          <cell r="V2100" t="str">
            <v>ZGFT</v>
          </cell>
          <cell r="W2100">
            <v>45748</v>
          </cell>
          <cell r="X2100">
            <v>0.11</v>
          </cell>
          <cell r="Y2100">
            <v>11.0167389</v>
          </cell>
        </row>
        <row r="2101">
          <cell r="A2101" t="str">
            <v>SG-B6930-00A</v>
          </cell>
          <cell r="B2101" t="str">
            <v>SP2D00B00,Assy,Touch pad module</v>
          </cell>
          <cell r="C2101" t="str">
            <v>4270</v>
          </cell>
          <cell r="D2101" t="str">
            <v>710</v>
          </cell>
          <cell r="E2101" t="str">
            <v/>
          </cell>
          <cell r="F2101" t="str">
            <v>ZHFT</v>
          </cell>
          <cell r="G2101" t="str">
            <v>71002</v>
          </cell>
          <cell r="H2101">
            <v>0</v>
          </cell>
          <cell r="I2101">
            <v>1000</v>
          </cell>
          <cell r="J2101">
            <v>0</v>
          </cell>
          <cell r="K2101">
            <v>4779.8100000000004</v>
          </cell>
          <cell r="L2101">
            <v>4826.54</v>
          </cell>
          <cell r="M2101">
            <v>0</v>
          </cell>
          <cell r="N2101">
            <v>0</v>
          </cell>
          <cell r="O2101">
            <v>0</v>
          </cell>
          <cell r="P2101" t="str">
            <v/>
          </cell>
          <cell r="Q2101" t="str">
            <v>SP2D00B00</v>
          </cell>
          <cell r="R2101" t="str">
            <v/>
          </cell>
          <cell r="S2101" t="str">
            <v/>
          </cell>
          <cell r="T2101" t="str">
            <v/>
          </cell>
          <cell r="U2101" t="str">
            <v>7920</v>
          </cell>
          <cell r="V2101" t="str">
            <v>ZGFT</v>
          </cell>
          <cell r="W2101">
            <v>45748</v>
          </cell>
          <cell r="X2101">
            <v>0.11</v>
          </cell>
          <cell r="Y2101">
            <v>5.3574593999999998</v>
          </cell>
        </row>
        <row r="2102">
          <cell r="A2102" t="str">
            <v>SG-B8230-XUA</v>
          </cell>
          <cell r="B2102" t="str">
            <v>SN2006X2A,79K,US-D,NO EURO,#A06</v>
          </cell>
          <cell r="C2102" t="str">
            <v>4270</v>
          </cell>
          <cell r="D2102" t="str">
            <v>702</v>
          </cell>
          <cell r="E2102" t="str">
            <v/>
          </cell>
          <cell r="F2102" t="str">
            <v>ZHFT</v>
          </cell>
          <cell r="G2102" t="str">
            <v>71000</v>
          </cell>
          <cell r="H2102">
            <v>0</v>
          </cell>
          <cell r="I2102">
            <v>1000</v>
          </cell>
          <cell r="J2102">
            <v>5771.49</v>
          </cell>
          <cell r="K2102">
            <v>5771.49</v>
          </cell>
          <cell r="L2102">
            <v>5952.23</v>
          </cell>
          <cell r="M2102">
            <v>0</v>
          </cell>
          <cell r="N2102">
            <v>0</v>
          </cell>
          <cell r="O2102">
            <v>0</v>
          </cell>
          <cell r="P2102" t="str">
            <v/>
          </cell>
          <cell r="Q2102" t="str">
            <v>SN2006X2A</v>
          </cell>
          <cell r="R2102" t="str">
            <v/>
          </cell>
          <cell r="S2102" t="str">
            <v/>
          </cell>
          <cell r="T2102" t="str">
            <v/>
          </cell>
          <cell r="U2102" t="str">
            <v>7920</v>
          </cell>
          <cell r="V2102" t="str">
            <v>ZGFT</v>
          </cell>
          <cell r="W2102">
            <v>45748</v>
          </cell>
          <cell r="X2102">
            <v>0.11</v>
          </cell>
          <cell r="Y2102">
            <v>6.6069752999999993</v>
          </cell>
        </row>
        <row r="2103">
          <cell r="A2103" t="str">
            <v>SG-B8231-XUA</v>
          </cell>
          <cell r="B2103" t="str">
            <v>SN2006X2A,79K,US-I,EURO,#A06</v>
          </cell>
          <cell r="C2103" t="str">
            <v>4270</v>
          </cell>
          <cell r="D2103" t="str">
            <v>702</v>
          </cell>
          <cell r="E2103" t="str">
            <v/>
          </cell>
          <cell r="F2103" t="str">
            <v>ZHFT</v>
          </cell>
          <cell r="G2103" t="str">
            <v>71000</v>
          </cell>
          <cell r="H2103">
            <v>0</v>
          </cell>
          <cell r="I2103">
            <v>1000</v>
          </cell>
          <cell r="J2103">
            <v>0</v>
          </cell>
          <cell r="K2103">
            <v>5922.1</v>
          </cell>
          <cell r="L2103">
            <v>6114</v>
          </cell>
          <cell r="M2103">
            <v>0</v>
          </cell>
          <cell r="N2103">
            <v>0</v>
          </cell>
          <cell r="O2103">
            <v>0</v>
          </cell>
          <cell r="P2103" t="str">
            <v/>
          </cell>
          <cell r="Q2103" t="str">
            <v>SN2006X2A</v>
          </cell>
          <cell r="R2103" t="str">
            <v/>
          </cell>
          <cell r="S2103" t="str">
            <v/>
          </cell>
          <cell r="T2103" t="str">
            <v/>
          </cell>
          <cell r="U2103" t="str">
            <v>7920</v>
          </cell>
          <cell r="V2103" t="str">
            <v>ZGFT</v>
          </cell>
          <cell r="W2103">
            <v>45748</v>
          </cell>
          <cell r="X2103">
            <v>0.11</v>
          </cell>
          <cell r="Y2103">
            <v>6.7865400000000005</v>
          </cell>
        </row>
        <row r="2104">
          <cell r="A2104" t="str">
            <v>SG-B8240-2BA</v>
          </cell>
          <cell r="B2104" t="str">
            <v>SN2006B2A,80K,UK,EURO,#R7</v>
          </cell>
          <cell r="C2104" t="str">
            <v>4270</v>
          </cell>
          <cell r="D2104" t="str">
            <v>702</v>
          </cell>
          <cell r="E2104" t="str">
            <v/>
          </cell>
          <cell r="F2104" t="str">
            <v>ZHFT</v>
          </cell>
          <cell r="G2104" t="str">
            <v>71000</v>
          </cell>
          <cell r="H2104">
            <v>0</v>
          </cell>
          <cell r="I2104">
            <v>1000</v>
          </cell>
          <cell r="J2104">
            <v>8891.15</v>
          </cell>
          <cell r="K2104">
            <v>8891.15</v>
          </cell>
          <cell r="L2104">
            <v>8856.66</v>
          </cell>
          <cell r="M2104">
            <v>0</v>
          </cell>
          <cell r="N2104">
            <v>0</v>
          </cell>
          <cell r="O2104">
            <v>0</v>
          </cell>
          <cell r="P2104" t="str">
            <v/>
          </cell>
          <cell r="Q2104" t="str">
            <v>SN2006B2A</v>
          </cell>
          <cell r="R2104" t="str">
            <v/>
          </cell>
          <cell r="S2104" t="str">
            <v/>
          </cell>
          <cell r="T2104" t="str">
            <v/>
          </cell>
          <cell r="U2104" t="str">
            <v>7920</v>
          </cell>
          <cell r="V2104" t="str">
            <v>ZGFT</v>
          </cell>
          <cell r="W2104">
            <v>45748</v>
          </cell>
          <cell r="X2104">
            <v>0.11</v>
          </cell>
          <cell r="Y2104">
            <v>9.8308926000000003</v>
          </cell>
        </row>
        <row r="2105">
          <cell r="A2105" t="str">
            <v>SG-B8240-2DA</v>
          </cell>
          <cell r="B2105" t="str">
            <v>SN2006B2A,80K,DE,EURO,#R7</v>
          </cell>
          <cell r="C2105" t="str">
            <v>4270</v>
          </cell>
          <cell r="D2105" t="str">
            <v>702</v>
          </cell>
          <cell r="E2105" t="str">
            <v/>
          </cell>
          <cell r="F2105" t="str">
            <v>ZHFT</v>
          </cell>
          <cell r="G2105" t="str">
            <v>71000</v>
          </cell>
          <cell r="H2105">
            <v>0</v>
          </cell>
          <cell r="I2105">
            <v>1000</v>
          </cell>
          <cell r="J2105">
            <v>8891.15</v>
          </cell>
          <cell r="K2105">
            <v>8891.15</v>
          </cell>
          <cell r="L2105">
            <v>8856.66</v>
          </cell>
          <cell r="M2105">
            <v>0</v>
          </cell>
          <cell r="N2105">
            <v>0</v>
          </cell>
          <cell r="O2105">
            <v>0</v>
          </cell>
          <cell r="P2105" t="str">
            <v/>
          </cell>
          <cell r="Q2105" t="str">
            <v>SN2006B2A</v>
          </cell>
          <cell r="R2105" t="str">
            <v/>
          </cell>
          <cell r="S2105" t="str">
            <v/>
          </cell>
          <cell r="T2105" t="str">
            <v/>
          </cell>
          <cell r="U2105" t="str">
            <v>7920</v>
          </cell>
          <cell r="V2105" t="str">
            <v>ZGFT</v>
          </cell>
          <cell r="W2105">
            <v>45748</v>
          </cell>
          <cell r="X2105">
            <v>0.11</v>
          </cell>
          <cell r="Y2105">
            <v>9.8308926000000003</v>
          </cell>
        </row>
        <row r="2106">
          <cell r="A2106" t="str">
            <v>SG-B8240-2FA</v>
          </cell>
          <cell r="B2106" t="str">
            <v>SN2006B2A,80K,FR,EURO,#R7</v>
          </cell>
          <cell r="C2106" t="str">
            <v>4270</v>
          </cell>
          <cell r="D2106" t="str">
            <v>702</v>
          </cell>
          <cell r="E2106" t="str">
            <v/>
          </cell>
          <cell r="F2106" t="str">
            <v>ZHFT</v>
          </cell>
          <cell r="G2106" t="str">
            <v>71000</v>
          </cell>
          <cell r="H2106">
            <v>0</v>
          </cell>
          <cell r="I2106">
            <v>1000</v>
          </cell>
          <cell r="J2106">
            <v>8856.67</v>
          </cell>
          <cell r="K2106">
            <v>8891.15</v>
          </cell>
          <cell r="L2106">
            <v>8856.66</v>
          </cell>
          <cell r="M2106">
            <v>0</v>
          </cell>
          <cell r="N2106">
            <v>212.56</v>
          </cell>
          <cell r="O2106">
            <v>24</v>
          </cell>
          <cell r="P2106" t="str">
            <v/>
          </cell>
          <cell r="Q2106" t="str">
            <v>SN2006B2A</v>
          </cell>
          <cell r="R2106" t="str">
            <v/>
          </cell>
          <cell r="S2106" t="str">
            <v/>
          </cell>
          <cell r="T2106" t="str">
            <v/>
          </cell>
          <cell r="U2106" t="str">
            <v>7920</v>
          </cell>
          <cell r="V2106" t="str">
            <v>ZGFT</v>
          </cell>
          <cell r="W2106">
            <v>45748</v>
          </cell>
          <cell r="X2106">
            <v>0.11</v>
          </cell>
          <cell r="Y2106">
            <v>9.8308926000000003</v>
          </cell>
        </row>
        <row r="2107">
          <cell r="A2107" t="str">
            <v>SG-B8240-74A</v>
          </cell>
          <cell r="B2107" t="str">
            <v>SN2006B2A,80K,ES/LAT,EURO,#R7</v>
          </cell>
          <cell r="C2107" t="str">
            <v>4270</v>
          </cell>
          <cell r="D2107" t="str">
            <v>702</v>
          </cell>
          <cell r="E2107" t="str">
            <v/>
          </cell>
          <cell r="F2107" t="str">
            <v>ZHFT</v>
          </cell>
          <cell r="G2107" t="str">
            <v>71000</v>
          </cell>
          <cell r="H2107">
            <v>0</v>
          </cell>
          <cell r="I2107">
            <v>1000</v>
          </cell>
          <cell r="J2107">
            <v>8824.82</v>
          </cell>
          <cell r="K2107">
            <v>8891.15</v>
          </cell>
          <cell r="L2107">
            <v>8856.66</v>
          </cell>
          <cell r="M2107">
            <v>0</v>
          </cell>
          <cell r="N2107">
            <v>26569.98</v>
          </cell>
          <cell r="O2107">
            <v>3000</v>
          </cell>
          <cell r="P2107" t="str">
            <v/>
          </cell>
          <cell r="Q2107" t="str">
            <v>SN2006B2A</v>
          </cell>
          <cell r="R2107" t="str">
            <v/>
          </cell>
          <cell r="S2107" t="str">
            <v/>
          </cell>
          <cell r="T2107" t="str">
            <v/>
          </cell>
          <cell r="U2107" t="str">
            <v>7920</v>
          </cell>
          <cell r="V2107" t="str">
            <v>ZGFT</v>
          </cell>
          <cell r="W2107">
            <v>45748</v>
          </cell>
          <cell r="X2107">
            <v>0.11</v>
          </cell>
          <cell r="Y2107">
            <v>9.8308926000000003</v>
          </cell>
        </row>
        <row r="2108">
          <cell r="A2108" t="str">
            <v>SG-B8240-86A</v>
          </cell>
          <cell r="B2108" t="str">
            <v>SN2006B2A,79K,US/CA-FR,EURO,#R7</v>
          </cell>
          <cell r="C2108" t="str">
            <v>4270</v>
          </cell>
          <cell r="D2108" t="str">
            <v>702</v>
          </cell>
          <cell r="E2108" t="str">
            <v/>
          </cell>
          <cell r="F2108" t="str">
            <v>ZHFT</v>
          </cell>
          <cell r="G2108" t="str">
            <v>71000</v>
          </cell>
          <cell r="H2108">
            <v>0</v>
          </cell>
          <cell r="I2108">
            <v>1000</v>
          </cell>
          <cell r="J2108">
            <v>0</v>
          </cell>
          <cell r="K2108">
            <v>8753.57</v>
          </cell>
          <cell r="L2108">
            <v>8699.9500000000007</v>
          </cell>
          <cell r="M2108">
            <v>0</v>
          </cell>
          <cell r="N2108">
            <v>0</v>
          </cell>
          <cell r="O2108">
            <v>0</v>
          </cell>
          <cell r="P2108" t="str">
            <v/>
          </cell>
          <cell r="Q2108" t="str">
            <v>SN2006B2A</v>
          </cell>
          <cell r="R2108" t="str">
            <v/>
          </cell>
          <cell r="S2108" t="str">
            <v/>
          </cell>
          <cell r="T2108" t="str">
            <v/>
          </cell>
          <cell r="U2108" t="str">
            <v>7920</v>
          </cell>
          <cell r="V2108" t="str">
            <v>ZGFT</v>
          </cell>
          <cell r="W2108">
            <v>45748</v>
          </cell>
          <cell r="X2108">
            <v>0.11</v>
          </cell>
          <cell r="Y2108">
            <v>9.6569445000000016</v>
          </cell>
        </row>
        <row r="2109">
          <cell r="A2109" t="str">
            <v>SG-B8240-X3A</v>
          </cell>
          <cell r="B2109" t="str">
            <v>SN2006B2A,79K,FR/CA,EURO,#R7</v>
          </cell>
          <cell r="C2109" t="str">
            <v>4270</v>
          </cell>
          <cell r="D2109" t="str">
            <v>702</v>
          </cell>
          <cell r="E2109" t="str">
            <v/>
          </cell>
          <cell r="F2109" t="str">
            <v>ZHFT</v>
          </cell>
          <cell r="G2109" t="str">
            <v>71000</v>
          </cell>
          <cell r="H2109">
            <v>0</v>
          </cell>
          <cell r="I2109">
            <v>1000</v>
          </cell>
          <cell r="J2109">
            <v>8753.5</v>
          </cell>
          <cell r="K2109">
            <v>8753.57</v>
          </cell>
          <cell r="L2109">
            <v>8699.9500000000007</v>
          </cell>
          <cell r="M2109">
            <v>0</v>
          </cell>
          <cell r="N2109">
            <v>0</v>
          </cell>
          <cell r="O2109">
            <v>0</v>
          </cell>
          <cell r="P2109" t="str">
            <v/>
          </cell>
          <cell r="Q2109" t="str">
            <v>SN2006B2A</v>
          </cell>
          <cell r="R2109" t="str">
            <v/>
          </cell>
          <cell r="S2109" t="str">
            <v/>
          </cell>
          <cell r="T2109" t="str">
            <v/>
          </cell>
          <cell r="U2109" t="str">
            <v>7920</v>
          </cell>
          <cell r="V2109" t="str">
            <v>ZGFT</v>
          </cell>
          <cell r="W2109">
            <v>45748</v>
          </cell>
          <cell r="X2109">
            <v>0.11</v>
          </cell>
          <cell r="Y2109">
            <v>9.6569445000000016</v>
          </cell>
        </row>
        <row r="2110">
          <cell r="A2110" t="str">
            <v>SG-B8240-XUA</v>
          </cell>
          <cell r="B2110" t="str">
            <v>SN2006B2A,79K,US-D,NO EURO,#R7</v>
          </cell>
          <cell r="C2110" t="str">
            <v>4270</v>
          </cell>
          <cell r="D2110" t="str">
            <v>702</v>
          </cell>
          <cell r="E2110" t="str">
            <v/>
          </cell>
          <cell r="F2110" t="str">
            <v>ZHFT</v>
          </cell>
          <cell r="G2110" t="str">
            <v>71000</v>
          </cell>
          <cell r="H2110">
            <v>0</v>
          </cell>
          <cell r="I2110">
            <v>1000</v>
          </cell>
          <cell r="J2110">
            <v>8729.9699999999993</v>
          </cell>
          <cell r="K2110">
            <v>8542.74</v>
          </cell>
          <cell r="L2110">
            <v>8713.83</v>
          </cell>
          <cell r="M2110">
            <v>0</v>
          </cell>
          <cell r="N2110">
            <v>90013.87</v>
          </cell>
          <cell r="O2110">
            <v>10330</v>
          </cell>
          <cell r="P2110" t="str">
            <v/>
          </cell>
          <cell r="Q2110" t="str">
            <v>SN2006B2A</v>
          </cell>
          <cell r="R2110" t="str">
            <v/>
          </cell>
          <cell r="S2110" t="str">
            <v/>
          </cell>
          <cell r="T2110" t="str">
            <v/>
          </cell>
          <cell r="U2110" t="str">
            <v>7920</v>
          </cell>
          <cell r="V2110" t="str">
            <v>ZGFT</v>
          </cell>
          <cell r="W2110">
            <v>45748</v>
          </cell>
          <cell r="X2110">
            <v>0.11</v>
          </cell>
          <cell r="Y2110">
            <v>9.6723513000000008</v>
          </cell>
        </row>
        <row r="2111">
          <cell r="A2111" t="str">
            <v>SG-B8241-40A</v>
          </cell>
          <cell r="B2111" t="str">
            <v>SN2006B2A,81K,BR,EURO,#R7</v>
          </cell>
          <cell r="C2111" t="str">
            <v>4270</v>
          </cell>
          <cell r="D2111" t="str">
            <v>702</v>
          </cell>
          <cell r="E2111" t="str">
            <v/>
          </cell>
          <cell r="F2111" t="str">
            <v>ZHFT</v>
          </cell>
          <cell r="G2111" t="str">
            <v>71000</v>
          </cell>
          <cell r="H2111">
            <v>0</v>
          </cell>
          <cell r="I2111">
            <v>1000</v>
          </cell>
          <cell r="J2111">
            <v>0</v>
          </cell>
          <cell r="K2111">
            <v>12872.02</v>
          </cell>
          <cell r="L2111">
            <v>12837.53</v>
          </cell>
          <cell r="M2111">
            <v>0</v>
          </cell>
          <cell r="N2111">
            <v>0</v>
          </cell>
          <cell r="O2111">
            <v>0</v>
          </cell>
          <cell r="P2111" t="str">
            <v/>
          </cell>
          <cell r="Q2111" t="str">
            <v>SN2006B2A</v>
          </cell>
          <cell r="R2111" t="str">
            <v/>
          </cell>
          <cell r="S2111" t="str">
            <v/>
          </cell>
          <cell r="T2111" t="str">
            <v/>
          </cell>
          <cell r="U2111" t="str">
            <v>7920</v>
          </cell>
          <cell r="V2111" t="str">
            <v>ZGFT</v>
          </cell>
          <cell r="W2111">
            <v>45748</v>
          </cell>
          <cell r="X2111">
            <v>0.11</v>
          </cell>
          <cell r="Y2111">
            <v>14.249658300000002</v>
          </cell>
        </row>
        <row r="2112">
          <cell r="A2112" t="str">
            <v>SG-B8241-XUA</v>
          </cell>
          <cell r="B2112" t="str">
            <v>SN2006B2A,79K,US-I,EURO,#R7</v>
          </cell>
          <cell r="C2112" t="str">
            <v>4270</v>
          </cell>
          <cell r="D2112" t="str">
            <v>702</v>
          </cell>
          <cell r="E2112" t="str">
            <v/>
          </cell>
          <cell r="F2112" t="str">
            <v>ZHFT</v>
          </cell>
          <cell r="G2112" t="str">
            <v>71000</v>
          </cell>
          <cell r="H2112">
            <v>0</v>
          </cell>
          <cell r="I2112">
            <v>1000</v>
          </cell>
          <cell r="J2112">
            <v>8689.48</v>
          </cell>
          <cell r="K2112">
            <v>8753.57</v>
          </cell>
          <cell r="L2112">
            <v>8699.9500000000007</v>
          </cell>
          <cell r="M2112">
            <v>0</v>
          </cell>
          <cell r="N2112">
            <v>57767.66</v>
          </cell>
          <cell r="O2112">
            <v>6640</v>
          </cell>
          <cell r="P2112" t="str">
            <v/>
          </cell>
          <cell r="Q2112" t="str">
            <v>SN2006B2A</v>
          </cell>
          <cell r="R2112" t="str">
            <v/>
          </cell>
          <cell r="S2112" t="str">
            <v/>
          </cell>
          <cell r="T2112" t="str">
            <v/>
          </cell>
          <cell r="U2112" t="str">
            <v>7920</v>
          </cell>
          <cell r="V2112" t="str">
            <v>ZGFT</v>
          </cell>
          <cell r="W2112">
            <v>45748</v>
          </cell>
          <cell r="X2112">
            <v>0.11</v>
          </cell>
          <cell r="Y2112">
            <v>9.6569445000000016</v>
          </cell>
        </row>
        <row r="2113">
          <cell r="A2113" t="str">
            <v>SG-B8290-2BA</v>
          </cell>
          <cell r="B2113" t="str">
            <v>SN2D61B20,80K,UK,EURO,#C17</v>
          </cell>
          <cell r="C2113" t="str">
            <v>4270</v>
          </cell>
          <cell r="D2113" t="str">
            <v>702</v>
          </cell>
          <cell r="E2113" t="str">
            <v/>
          </cell>
          <cell r="F2113" t="str">
            <v>ZHFT</v>
          </cell>
          <cell r="G2113" t="str">
            <v>71000</v>
          </cell>
          <cell r="H2113">
            <v>0</v>
          </cell>
          <cell r="I2113">
            <v>1000</v>
          </cell>
          <cell r="J2113">
            <v>0</v>
          </cell>
          <cell r="K2113">
            <v>15118.55</v>
          </cell>
          <cell r="L2113">
            <v>15101.33</v>
          </cell>
          <cell r="M2113">
            <v>0</v>
          </cell>
          <cell r="N2113">
            <v>0</v>
          </cell>
          <cell r="O2113">
            <v>0</v>
          </cell>
          <cell r="P2113" t="str">
            <v/>
          </cell>
          <cell r="Q2113" t="str">
            <v>SN2D61B20</v>
          </cell>
          <cell r="R2113" t="str">
            <v/>
          </cell>
          <cell r="S2113" t="str">
            <v/>
          </cell>
          <cell r="T2113" t="str">
            <v/>
          </cell>
          <cell r="U2113" t="str">
            <v>7920</v>
          </cell>
          <cell r="V2113" t="str">
            <v>ZGFT</v>
          </cell>
          <cell r="W2113">
            <v>45748</v>
          </cell>
          <cell r="X2113">
            <v>0.11</v>
          </cell>
          <cell r="Y2113">
            <v>16.762476300000003</v>
          </cell>
        </row>
        <row r="2114">
          <cell r="A2114" t="str">
            <v>SG-B8290-XUA</v>
          </cell>
          <cell r="B2114" t="str">
            <v>SN2D61B20,79K,US-D,NO EURO,#C17</v>
          </cell>
          <cell r="C2114" t="str">
            <v>4270</v>
          </cell>
          <cell r="D2114" t="str">
            <v>702</v>
          </cell>
          <cell r="E2114" t="str">
            <v/>
          </cell>
          <cell r="F2114" t="str">
            <v>ZHFT</v>
          </cell>
          <cell r="G2114" t="str">
            <v>71000</v>
          </cell>
          <cell r="H2114">
            <v>0</v>
          </cell>
          <cell r="I2114">
            <v>1000</v>
          </cell>
          <cell r="J2114">
            <v>0</v>
          </cell>
          <cell r="K2114">
            <v>14894.61</v>
          </cell>
          <cell r="L2114">
            <v>15083.12</v>
          </cell>
          <cell r="M2114">
            <v>0</v>
          </cell>
          <cell r="N2114">
            <v>0</v>
          </cell>
          <cell r="O2114">
            <v>0</v>
          </cell>
          <cell r="P2114" t="str">
            <v/>
          </cell>
          <cell r="Q2114" t="str">
            <v>SN2D61B20</v>
          </cell>
          <cell r="R2114" t="str">
            <v/>
          </cell>
          <cell r="S2114" t="str">
            <v/>
          </cell>
          <cell r="T2114" t="str">
            <v/>
          </cell>
          <cell r="U2114" t="str">
            <v>7920</v>
          </cell>
          <cell r="V2114" t="str">
            <v>ZGFT</v>
          </cell>
          <cell r="W2114">
            <v>45748</v>
          </cell>
          <cell r="X2114">
            <v>0.11</v>
          </cell>
          <cell r="Y2114">
            <v>16.742263200000004</v>
          </cell>
        </row>
        <row r="2115">
          <cell r="A2115" t="str">
            <v>SG-B8291-XUA</v>
          </cell>
          <cell r="B2115" t="str">
            <v>SN2D61B20,79K,US-I,EURO,#C17</v>
          </cell>
          <cell r="C2115" t="str">
            <v>4270</v>
          </cell>
          <cell r="D2115" t="str">
            <v>702</v>
          </cell>
          <cell r="E2115" t="str">
            <v/>
          </cell>
          <cell r="F2115" t="str">
            <v>ZHFT</v>
          </cell>
          <cell r="G2115" t="str">
            <v>71000</v>
          </cell>
          <cell r="H2115">
            <v>0</v>
          </cell>
          <cell r="I2115">
            <v>1000</v>
          </cell>
          <cell r="J2115">
            <v>0</v>
          </cell>
          <cell r="K2115">
            <v>14894.61</v>
          </cell>
          <cell r="L2115">
            <v>15083.12</v>
          </cell>
          <cell r="M2115">
            <v>0</v>
          </cell>
          <cell r="N2115">
            <v>0</v>
          </cell>
          <cell r="O2115">
            <v>0</v>
          </cell>
          <cell r="P2115" t="str">
            <v/>
          </cell>
          <cell r="Q2115" t="str">
            <v>SN2D61B20</v>
          </cell>
          <cell r="R2115" t="str">
            <v/>
          </cell>
          <cell r="S2115" t="str">
            <v/>
          </cell>
          <cell r="T2115" t="str">
            <v/>
          </cell>
          <cell r="U2115" t="str">
            <v>7920</v>
          </cell>
          <cell r="V2115" t="str">
            <v>ZGFT</v>
          </cell>
          <cell r="W2115">
            <v>45748</v>
          </cell>
          <cell r="X2115">
            <v>0.11</v>
          </cell>
          <cell r="Y2115">
            <v>16.742263200000004</v>
          </cell>
        </row>
        <row r="2116">
          <cell r="A2116" t="str">
            <v>SG-B8410-74A</v>
          </cell>
          <cell r="B2116" t="str">
            <v>SN2B01B2A,80K,ES/LAT,EURO,#A06</v>
          </cell>
          <cell r="C2116" t="str">
            <v>4270</v>
          </cell>
          <cell r="D2116" t="str">
            <v>702</v>
          </cell>
          <cell r="E2116" t="str">
            <v/>
          </cell>
          <cell r="F2116" t="str">
            <v>ZHFT</v>
          </cell>
          <cell r="G2116" t="str">
            <v>71000</v>
          </cell>
          <cell r="H2116">
            <v>0</v>
          </cell>
          <cell r="I2116">
            <v>1000</v>
          </cell>
          <cell r="J2116">
            <v>0</v>
          </cell>
          <cell r="K2116">
            <v>14641</v>
          </cell>
          <cell r="L2116">
            <v>14887.47</v>
          </cell>
          <cell r="M2116">
            <v>0</v>
          </cell>
          <cell r="N2116">
            <v>0</v>
          </cell>
          <cell r="O2116">
            <v>0</v>
          </cell>
          <cell r="P2116" t="str">
            <v/>
          </cell>
          <cell r="Q2116" t="str">
            <v>SN2B01B2A</v>
          </cell>
          <cell r="R2116" t="str">
            <v/>
          </cell>
          <cell r="S2116" t="str">
            <v/>
          </cell>
          <cell r="T2116" t="str">
            <v/>
          </cell>
          <cell r="U2116" t="str">
            <v>7920</v>
          </cell>
          <cell r="V2116" t="str">
            <v>ZGFT</v>
          </cell>
          <cell r="W2116">
            <v>45748</v>
          </cell>
          <cell r="X2116">
            <v>0.11</v>
          </cell>
          <cell r="Y2116">
            <v>16.525091700000001</v>
          </cell>
        </row>
        <row r="2117">
          <cell r="A2117" t="str">
            <v>SG-B8410-86A</v>
          </cell>
          <cell r="B2117" t="str">
            <v>SN2B01B2A,79K,US/CA-FR,EURO,#A06</v>
          </cell>
          <cell r="C2117" t="str">
            <v>4270</v>
          </cell>
          <cell r="D2117" t="str">
            <v>702</v>
          </cell>
          <cell r="E2117" t="str">
            <v/>
          </cell>
          <cell r="F2117" t="str">
            <v>ZHFT</v>
          </cell>
          <cell r="G2117" t="str">
            <v>71000</v>
          </cell>
          <cell r="H2117">
            <v>0</v>
          </cell>
          <cell r="I2117">
            <v>1000</v>
          </cell>
          <cell r="J2117">
            <v>14334</v>
          </cell>
          <cell r="K2117">
            <v>14343.56</v>
          </cell>
          <cell r="L2117">
            <v>14549.17</v>
          </cell>
          <cell r="M2117">
            <v>0</v>
          </cell>
          <cell r="N2117">
            <v>0</v>
          </cell>
          <cell r="O2117">
            <v>0</v>
          </cell>
          <cell r="P2117" t="str">
            <v/>
          </cell>
          <cell r="Q2117" t="str">
            <v>SN2B01B2A</v>
          </cell>
          <cell r="R2117" t="str">
            <v/>
          </cell>
          <cell r="S2117" t="str">
            <v/>
          </cell>
          <cell r="T2117" t="str">
            <v/>
          </cell>
          <cell r="U2117" t="str">
            <v>7920</v>
          </cell>
          <cell r="V2117" t="str">
            <v>ZGFT</v>
          </cell>
          <cell r="W2117">
            <v>45748</v>
          </cell>
          <cell r="X2117">
            <v>0.11</v>
          </cell>
          <cell r="Y2117">
            <v>16.149578700000003</v>
          </cell>
        </row>
        <row r="2118">
          <cell r="A2118" t="str">
            <v>SG-B8410-X3A</v>
          </cell>
          <cell r="B2118" t="str">
            <v>SN2B01B2A,79K,FR/CA,EURO,#A06</v>
          </cell>
          <cell r="C2118" t="str">
            <v>4270</v>
          </cell>
          <cell r="D2118" t="str">
            <v>702</v>
          </cell>
          <cell r="E2118" t="str">
            <v/>
          </cell>
          <cell r="F2118" t="str">
            <v>ZHFT</v>
          </cell>
          <cell r="G2118" t="str">
            <v>71000</v>
          </cell>
          <cell r="H2118">
            <v>0</v>
          </cell>
          <cell r="I2118">
            <v>1000</v>
          </cell>
          <cell r="J2118">
            <v>14676.7</v>
          </cell>
          <cell r="K2118">
            <v>14458.35</v>
          </cell>
          <cell r="L2118">
            <v>14676.7</v>
          </cell>
          <cell r="M2118">
            <v>0</v>
          </cell>
          <cell r="N2118">
            <v>11741.36</v>
          </cell>
          <cell r="O2118">
            <v>800</v>
          </cell>
          <cell r="P2118" t="str">
            <v/>
          </cell>
          <cell r="Q2118" t="str">
            <v>SN2B01B2A</v>
          </cell>
          <cell r="R2118" t="str">
            <v/>
          </cell>
          <cell r="S2118" t="str">
            <v/>
          </cell>
          <cell r="T2118" t="str">
            <v/>
          </cell>
          <cell r="U2118" t="str">
            <v>7920</v>
          </cell>
          <cell r="V2118" t="str">
            <v>ZGFT</v>
          </cell>
          <cell r="W2118">
            <v>45748</v>
          </cell>
          <cell r="X2118">
            <v>0.11</v>
          </cell>
          <cell r="Y2118">
            <v>16.291137000000003</v>
          </cell>
        </row>
        <row r="2119">
          <cell r="A2119" t="str">
            <v>SG-B8410-XUA</v>
          </cell>
          <cell r="B2119" t="str">
            <v>SN2B01B2A,79K,US-D,NO EURO,#A06</v>
          </cell>
          <cell r="C2119" t="str">
            <v>4270</v>
          </cell>
          <cell r="D2119" t="str">
            <v>702</v>
          </cell>
          <cell r="E2119" t="str">
            <v/>
          </cell>
          <cell r="F2119" t="str">
            <v>ZHFT</v>
          </cell>
          <cell r="G2119" t="str">
            <v>71000</v>
          </cell>
          <cell r="H2119">
            <v>0</v>
          </cell>
          <cell r="I2119">
            <v>1000</v>
          </cell>
          <cell r="J2119">
            <v>14685.87</v>
          </cell>
          <cell r="K2119">
            <v>14215.57</v>
          </cell>
          <cell r="L2119">
            <v>14409.75</v>
          </cell>
          <cell r="M2119">
            <v>0</v>
          </cell>
          <cell r="N2119">
            <v>6657.3</v>
          </cell>
          <cell r="O2119">
            <v>462</v>
          </cell>
          <cell r="P2119" t="str">
            <v/>
          </cell>
          <cell r="Q2119" t="str">
            <v>SN2B01B2A</v>
          </cell>
          <cell r="R2119" t="str">
            <v/>
          </cell>
          <cell r="S2119" t="str">
            <v/>
          </cell>
          <cell r="T2119" t="str">
            <v/>
          </cell>
          <cell r="U2119" t="str">
            <v>7920</v>
          </cell>
          <cell r="V2119" t="str">
            <v>ZGFT</v>
          </cell>
          <cell r="W2119">
            <v>45748</v>
          </cell>
          <cell r="X2119">
            <v>0.11</v>
          </cell>
          <cell r="Y2119">
            <v>15.994822500000001</v>
          </cell>
        </row>
        <row r="2120">
          <cell r="A2120" t="str">
            <v>SG-B8411-40A</v>
          </cell>
          <cell r="B2120" t="str">
            <v>SN2B01B2A,81K,BR,EURO,#A06</v>
          </cell>
          <cell r="C2120" t="str">
            <v>4270</v>
          </cell>
          <cell r="D2120" t="str">
            <v>702</v>
          </cell>
          <cell r="E2120" t="str">
            <v/>
          </cell>
          <cell r="F2120" t="str">
            <v>ZHFT</v>
          </cell>
          <cell r="G2120" t="str">
            <v>71000</v>
          </cell>
          <cell r="H2120">
            <v>0</v>
          </cell>
          <cell r="I2120">
            <v>1000</v>
          </cell>
          <cell r="J2120">
            <v>0</v>
          </cell>
          <cell r="K2120">
            <v>14145.65</v>
          </cell>
          <cell r="L2120">
            <v>14392.12</v>
          </cell>
          <cell r="M2120">
            <v>0</v>
          </cell>
          <cell r="N2120">
            <v>0</v>
          </cell>
          <cell r="O2120">
            <v>0</v>
          </cell>
          <cell r="P2120" t="str">
            <v/>
          </cell>
          <cell r="Q2120" t="str">
            <v>SN2B01B2A</v>
          </cell>
          <cell r="R2120" t="str">
            <v/>
          </cell>
          <cell r="S2120" t="str">
            <v/>
          </cell>
          <cell r="T2120" t="str">
            <v/>
          </cell>
          <cell r="U2120" t="str">
            <v>7920</v>
          </cell>
          <cell r="V2120" t="str">
            <v>ZGFT</v>
          </cell>
          <cell r="W2120">
            <v>45748</v>
          </cell>
          <cell r="X2120">
            <v>0.11</v>
          </cell>
          <cell r="Y2120">
            <v>15.975253200000001</v>
          </cell>
        </row>
        <row r="2121">
          <cell r="A2121" t="str">
            <v>SG-B8411-XUA</v>
          </cell>
          <cell r="B2121" t="str">
            <v>SN2B01B2A,79K,US-I,EURO,#A06</v>
          </cell>
          <cell r="C2121" t="str">
            <v>4270</v>
          </cell>
          <cell r="D2121" t="str">
            <v>702</v>
          </cell>
          <cell r="E2121" t="str">
            <v/>
          </cell>
          <cell r="F2121" t="str">
            <v>ZHFT</v>
          </cell>
          <cell r="G2121" t="str">
            <v>71000</v>
          </cell>
          <cell r="H2121">
            <v>0</v>
          </cell>
          <cell r="I2121">
            <v>1000</v>
          </cell>
          <cell r="J2121">
            <v>0</v>
          </cell>
          <cell r="K2121">
            <v>14458.35</v>
          </cell>
          <cell r="L2121">
            <v>14676.7</v>
          </cell>
          <cell r="M2121">
            <v>0</v>
          </cell>
          <cell r="N2121">
            <v>0</v>
          </cell>
          <cell r="O2121">
            <v>0</v>
          </cell>
          <cell r="P2121" t="str">
            <v/>
          </cell>
          <cell r="Q2121" t="str">
            <v>SN2B01B2A</v>
          </cell>
          <cell r="R2121" t="str">
            <v/>
          </cell>
          <cell r="S2121" t="str">
            <v/>
          </cell>
          <cell r="T2121" t="str">
            <v/>
          </cell>
          <cell r="U2121" t="str">
            <v>7920</v>
          </cell>
          <cell r="V2121" t="str">
            <v>ZGFT</v>
          </cell>
          <cell r="W2121">
            <v>45748</v>
          </cell>
          <cell r="X2121">
            <v>0.11</v>
          </cell>
          <cell r="Y2121">
            <v>16.291137000000003</v>
          </cell>
        </row>
        <row r="2122">
          <cell r="A2122" t="str">
            <v>SG-B9900-2BA</v>
          </cell>
          <cell r="B2122" t="str">
            <v>SN2D02B20,80K,UK,EURO,#C17</v>
          </cell>
          <cell r="C2122" t="str">
            <v>4270</v>
          </cell>
          <cell r="D2122" t="str">
            <v>702</v>
          </cell>
          <cell r="E2122" t="str">
            <v/>
          </cell>
          <cell r="F2122" t="str">
            <v>ZHFT</v>
          </cell>
          <cell r="G2122" t="str">
            <v>71000</v>
          </cell>
          <cell r="H2122">
            <v>0</v>
          </cell>
          <cell r="I2122">
            <v>1000</v>
          </cell>
          <cell r="J2122">
            <v>0</v>
          </cell>
          <cell r="K2122">
            <v>10317.870000000001</v>
          </cell>
          <cell r="L2122">
            <v>10568.82</v>
          </cell>
          <cell r="M2122">
            <v>0</v>
          </cell>
          <cell r="N2122">
            <v>0</v>
          </cell>
          <cell r="O2122">
            <v>0</v>
          </cell>
          <cell r="P2122" t="str">
            <v/>
          </cell>
          <cell r="Q2122" t="str">
            <v>SN2D02B20</v>
          </cell>
          <cell r="R2122" t="str">
            <v/>
          </cell>
          <cell r="S2122" t="str">
            <v/>
          </cell>
          <cell r="T2122" t="str">
            <v/>
          </cell>
          <cell r="U2122" t="str">
            <v>7920</v>
          </cell>
          <cell r="V2122" t="str">
            <v>ZGFT</v>
          </cell>
          <cell r="W2122">
            <v>45748</v>
          </cell>
          <cell r="X2122">
            <v>0.11</v>
          </cell>
          <cell r="Y2122">
            <v>11.731390200000002</v>
          </cell>
        </row>
        <row r="2123">
          <cell r="A2123" t="str">
            <v>SG-B9900-XUA</v>
          </cell>
          <cell r="B2123" t="str">
            <v>SN2D02B20,79K,US-D,NO EURO,#C17</v>
          </cell>
          <cell r="C2123" t="str">
            <v>4270</v>
          </cell>
          <cell r="D2123" t="str">
            <v>702</v>
          </cell>
          <cell r="E2123" t="str">
            <v/>
          </cell>
          <cell r="F2123" t="str">
            <v>ZHFT</v>
          </cell>
          <cell r="G2123" t="str">
            <v>71000</v>
          </cell>
          <cell r="H2123">
            <v>0</v>
          </cell>
          <cell r="I2123">
            <v>1000</v>
          </cell>
          <cell r="J2123">
            <v>10509.01</v>
          </cell>
          <cell r="K2123">
            <v>10306.370000000001</v>
          </cell>
          <cell r="L2123">
            <v>10557.32</v>
          </cell>
          <cell r="M2123">
            <v>0</v>
          </cell>
          <cell r="N2123">
            <v>1699.73</v>
          </cell>
          <cell r="O2123">
            <v>161</v>
          </cell>
          <cell r="P2123" t="str">
            <v/>
          </cell>
          <cell r="Q2123" t="str">
            <v>SN2D02B20</v>
          </cell>
          <cell r="R2123" t="str">
            <v/>
          </cell>
          <cell r="S2123" t="str">
            <v/>
          </cell>
          <cell r="T2123" t="str">
            <v/>
          </cell>
          <cell r="U2123" t="str">
            <v>7920</v>
          </cell>
          <cell r="V2123" t="str">
            <v>ZGFT</v>
          </cell>
          <cell r="W2123">
            <v>45748</v>
          </cell>
          <cell r="X2123">
            <v>0.11</v>
          </cell>
          <cell r="Y2123">
            <v>11.7186252</v>
          </cell>
        </row>
        <row r="2124">
          <cell r="A2124" t="str">
            <v>SG-B9901-XUA</v>
          </cell>
          <cell r="B2124" t="str">
            <v>SN2D02B20,79K,US-I,EURO,#C17</v>
          </cell>
          <cell r="C2124" t="str">
            <v>4270</v>
          </cell>
          <cell r="D2124" t="str">
            <v>702</v>
          </cell>
          <cell r="E2124" t="str">
            <v/>
          </cell>
          <cell r="F2124" t="str">
            <v>ZHFT</v>
          </cell>
          <cell r="G2124" t="str">
            <v>71000</v>
          </cell>
          <cell r="H2124">
            <v>0</v>
          </cell>
          <cell r="I2124">
            <v>1000</v>
          </cell>
          <cell r="J2124">
            <v>0</v>
          </cell>
          <cell r="K2124">
            <v>10306.370000000001</v>
          </cell>
          <cell r="L2124">
            <v>10557.32</v>
          </cell>
          <cell r="M2124">
            <v>0</v>
          </cell>
          <cell r="N2124">
            <v>0</v>
          </cell>
          <cell r="O2124">
            <v>0</v>
          </cell>
          <cell r="P2124" t="str">
            <v/>
          </cell>
          <cell r="Q2124" t="str">
            <v>SN2D02B20</v>
          </cell>
          <cell r="R2124" t="str">
            <v/>
          </cell>
          <cell r="S2124" t="str">
            <v/>
          </cell>
          <cell r="T2124" t="str">
            <v/>
          </cell>
          <cell r="U2124" t="str">
            <v>7920</v>
          </cell>
          <cell r="V2124" t="str">
            <v>ZGFT</v>
          </cell>
          <cell r="W2124">
            <v>45748</v>
          </cell>
          <cell r="X2124">
            <v>0.11</v>
          </cell>
          <cell r="Y2124">
            <v>11.7186252</v>
          </cell>
        </row>
        <row r="2125">
          <cell r="A2125" t="str">
            <v>SG-C2300-00A</v>
          </cell>
          <cell r="B2125" t="str">
            <v>SP2D00B01,Assy,Touch pad module</v>
          </cell>
          <cell r="C2125" t="str">
            <v>4270</v>
          </cell>
          <cell r="D2125" t="str">
            <v>710</v>
          </cell>
          <cell r="E2125" t="str">
            <v/>
          </cell>
          <cell r="F2125" t="str">
            <v>ZHFT</v>
          </cell>
          <cell r="G2125" t="str">
            <v>71002</v>
          </cell>
          <cell r="H2125">
            <v>0</v>
          </cell>
          <cell r="I2125">
            <v>1000</v>
          </cell>
          <cell r="J2125">
            <v>0</v>
          </cell>
          <cell r="K2125">
            <v>4609.1499999999996</v>
          </cell>
          <cell r="L2125">
            <v>4655.88</v>
          </cell>
          <cell r="M2125">
            <v>0</v>
          </cell>
          <cell r="N2125">
            <v>0</v>
          </cell>
          <cell r="O2125">
            <v>0</v>
          </cell>
          <cell r="P2125" t="str">
            <v/>
          </cell>
          <cell r="Q2125" t="str">
            <v>SP2D00B01</v>
          </cell>
          <cell r="R2125" t="str">
            <v/>
          </cell>
          <cell r="S2125" t="str">
            <v/>
          </cell>
          <cell r="T2125" t="str">
            <v/>
          </cell>
          <cell r="U2125" t="str">
            <v>7920</v>
          </cell>
          <cell r="V2125" t="str">
            <v>ZGFT</v>
          </cell>
          <cell r="W2125">
            <v>45748</v>
          </cell>
          <cell r="X2125">
            <v>0.11</v>
          </cell>
          <cell r="Y2125">
            <v>5.1680267999999998</v>
          </cell>
        </row>
        <row r="2126">
          <cell r="A2126" t="str">
            <v>SG-X4201-B2A</v>
          </cell>
          <cell r="B2126" t="str">
            <v>SK38880CA,NB module,UK,blank</v>
          </cell>
          <cell r="C2126" t="str">
            <v>4270</v>
          </cell>
          <cell r="D2126" t="str">
            <v>705</v>
          </cell>
          <cell r="E2126" t="str">
            <v/>
          </cell>
          <cell r="F2126" t="str">
            <v>ZHFT</v>
          </cell>
          <cell r="G2126" t="str">
            <v>72000</v>
          </cell>
          <cell r="H2126">
            <v>0</v>
          </cell>
          <cell r="I2126">
            <v>1000</v>
          </cell>
          <cell r="J2126">
            <v>0</v>
          </cell>
          <cell r="K2126">
            <v>3413.43</v>
          </cell>
          <cell r="L2126">
            <v>3486.32</v>
          </cell>
          <cell r="M2126">
            <v>0</v>
          </cell>
          <cell r="N2126">
            <v>0</v>
          </cell>
          <cell r="O2126">
            <v>0</v>
          </cell>
          <cell r="P2126" t="str">
            <v/>
          </cell>
          <cell r="Q2126" t="str">
            <v>SK38880CA</v>
          </cell>
          <cell r="R2126" t="str">
            <v/>
          </cell>
          <cell r="S2126" t="str">
            <v>H1</v>
          </cell>
          <cell r="T2126" t="str">
            <v>3760</v>
          </cell>
          <cell r="U2126" t="str">
            <v>7920</v>
          </cell>
          <cell r="V2126" t="str">
            <v>ZGFT</v>
          </cell>
          <cell r="W2126">
            <v>45748</v>
          </cell>
          <cell r="X2126">
            <v>0.11</v>
          </cell>
          <cell r="Y2126">
            <v>3.8698152000000006</v>
          </cell>
        </row>
        <row r="2127">
          <cell r="A2127" t="str">
            <v>SG-X4201-BXA</v>
          </cell>
          <cell r="B2127" t="str">
            <v>SK38880CA,NB module,US,blank,for VN,grap</v>
          </cell>
          <cell r="C2127" t="str">
            <v>4270</v>
          </cell>
          <cell r="D2127" t="str">
            <v>705</v>
          </cell>
          <cell r="E2127" t="str">
            <v/>
          </cell>
          <cell r="F2127" t="str">
            <v>ZHFT</v>
          </cell>
          <cell r="G2127" t="str">
            <v>72000</v>
          </cell>
          <cell r="H2127">
            <v>0</v>
          </cell>
          <cell r="I2127">
            <v>1000</v>
          </cell>
          <cell r="J2127">
            <v>0</v>
          </cell>
          <cell r="K2127">
            <v>3440.34</v>
          </cell>
          <cell r="L2127">
            <v>3513.48</v>
          </cell>
          <cell r="M2127">
            <v>0</v>
          </cell>
          <cell r="N2127">
            <v>0</v>
          </cell>
          <cell r="O2127">
            <v>0</v>
          </cell>
          <cell r="P2127" t="str">
            <v/>
          </cell>
          <cell r="Q2127" t="str">
            <v>SK38880CA</v>
          </cell>
          <cell r="R2127" t="str">
            <v>08</v>
          </cell>
          <cell r="S2127" t="str">
            <v>H1</v>
          </cell>
          <cell r="T2127" t="str">
            <v>3760</v>
          </cell>
          <cell r="U2127" t="str">
            <v>7920</v>
          </cell>
          <cell r="V2127" t="str">
            <v>ZGFT</v>
          </cell>
          <cell r="W2127">
            <v>45748</v>
          </cell>
          <cell r="X2127">
            <v>0.11</v>
          </cell>
          <cell r="Y2127">
            <v>3.8999628000000004</v>
          </cell>
        </row>
        <row r="2128">
          <cell r="A2128" t="str">
            <v>SG-X4211-B2A</v>
          </cell>
          <cell r="B2128" t="str">
            <v>SK3888WC0,NB Module,UK,white,#ABR,for VN</v>
          </cell>
          <cell r="C2128" t="str">
            <v>4270</v>
          </cell>
          <cell r="D2128" t="str">
            <v>705</v>
          </cell>
          <cell r="E2128" t="str">
            <v/>
          </cell>
          <cell r="F2128" t="str">
            <v>ZHFT</v>
          </cell>
          <cell r="G2128" t="str">
            <v>72000</v>
          </cell>
          <cell r="H2128">
            <v>0</v>
          </cell>
          <cell r="I2128">
            <v>1000</v>
          </cell>
          <cell r="J2128">
            <v>0</v>
          </cell>
          <cell r="K2128">
            <v>3450.23</v>
          </cell>
          <cell r="L2128">
            <v>3511.99</v>
          </cell>
          <cell r="M2128">
            <v>0</v>
          </cell>
          <cell r="N2128">
            <v>0</v>
          </cell>
          <cell r="O2128">
            <v>0</v>
          </cell>
          <cell r="P2128" t="str">
            <v/>
          </cell>
          <cell r="Q2128" t="str">
            <v>SK3888WC0</v>
          </cell>
          <cell r="R2128" t="str">
            <v/>
          </cell>
          <cell r="S2128" t="str">
            <v>H1</v>
          </cell>
          <cell r="T2128" t="str">
            <v>3760</v>
          </cell>
          <cell r="U2128" t="str">
            <v>7920</v>
          </cell>
          <cell r="V2128" t="str">
            <v>ZGFT</v>
          </cell>
          <cell r="W2128">
            <v>45748</v>
          </cell>
          <cell r="X2128">
            <v>0.11</v>
          </cell>
          <cell r="Y2128">
            <v>3.8983089000000004</v>
          </cell>
        </row>
        <row r="2129">
          <cell r="A2129" t="str">
            <v>SG-X4211-BXA</v>
          </cell>
          <cell r="B2129" t="str">
            <v>SK3888WC0,NB Module,US,white,#ABR</v>
          </cell>
          <cell r="C2129" t="str">
            <v>4270</v>
          </cell>
          <cell r="D2129" t="str">
            <v>705</v>
          </cell>
          <cell r="E2129" t="str">
            <v/>
          </cell>
          <cell r="F2129" t="str">
            <v>ZHFT</v>
          </cell>
          <cell r="G2129" t="str">
            <v>72000</v>
          </cell>
          <cell r="H2129">
            <v>0</v>
          </cell>
          <cell r="I2129">
            <v>1000</v>
          </cell>
          <cell r="J2129">
            <v>0</v>
          </cell>
          <cell r="K2129">
            <v>3479.92</v>
          </cell>
          <cell r="L2129">
            <v>3541.95</v>
          </cell>
          <cell r="M2129">
            <v>0</v>
          </cell>
          <cell r="N2129">
            <v>0</v>
          </cell>
          <cell r="O2129">
            <v>0</v>
          </cell>
          <cell r="P2129" t="str">
            <v/>
          </cell>
          <cell r="Q2129" t="str">
            <v>SK3888WC0</v>
          </cell>
          <cell r="R2129" t="str">
            <v/>
          </cell>
          <cell r="S2129" t="str">
            <v>H1</v>
          </cell>
          <cell r="T2129" t="str">
            <v>3760</v>
          </cell>
          <cell r="U2129" t="str">
            <v>7920</v>
          </cell>
          <cell r="V2129" t="str">
            <v>ZGFT</v>
          </cell>
          <cell r="W2129">
            <v>45748</v>
          </cell>
          <cell r="X2129">
            <v>0.11</v>
          </cell>
          <cell r="Y2129">
            <v>3.9315645000000004</v>
          </cell>
        </row>
        <row r="2130">
          <cell r="A2130" t="str">
            <v>SG-X4221-B2A</v>
          </cell>
          <cell r="B2130" t="str">
            <v>SK3888PC0,NB Module, UK,Rose,#M3</v>
          </cell>
          <cell r="C2130" t="str">
            <v>4270</v>
          </cell>
          <cell r="D2130" t="str">
            <v>705</v>
          </cell>
          <cell r="E2130" t="str">
            <v/>
          </cell>
          <cell r="F2130" t="str">
            <v>ZHFT</v>
          </cell>
          <cell r="G2130" t="str">
            <v>72000</v>
          </cell>
          <cell r="H2130">
            <v>0</v>
          </cell>
          <cell r="I2130">
            <v>1000</v>
          </cell>
          <cell r="J2130">
            <v>0</v>
          </cell>
          <cell r="K2130">
            <v>3450.23</v>
          </cell>
          <cell r="L2130">
            <v>3511.99</v>
          </cell>
          <cell r="M2130">
            <v>0</v>
          </cell>
          <cell r="N2130">
            <v>0</v>
          </cell>
          <cell r="O2130">
            <v>0</v>
          </cell>
          <cell r="P2130" t="str">
            <v/>
          </cell>
          <cell r="Q2130" t="str">
            <v>SK3888PC0</v>
          </cell>
          <cell r="R2130" t="str">
            <v/>
          </cell>
          <cell r="S2130" t="str">
            <v>H1</v>
          </cell>
          <cell r="T2130" t="str">
            <v>3760</v>
          </cell>
          <cell r="U2130" t="str">
            <v>7920</v>
          </cell>
          <cell r="V2130" t="str">
            <v>ZGFT</v>
          </cell>
          <cell r="W2130">
            <v>45748</v>
          </cell>
          <cell r="X2130">
            <v>0.11</v>
          </cell>
          <cell r="Y2130">
            <v>3.8983089000000004</v>
          </cell>
        </row>
        <row r="2131">
          <cell r="A2131" t="str">
            <v>SG-X4231-B2A</v>
          </cell>
          <cell r="B2131" t="str">
            <v>SK3888UC0,NB Module,UK,Lilac,#AD1</v>
          </cell>
          <cell r="C2131" t="str">
            <v>4270</v>
          </cell>
          <cell r="D2131" t="str">
            <v>705</v>
          </cell>
          <cell r="E2131" t="str">
            <v/>
          </cell>
          <cell r="F2131" t="str">
            <v>ZHFT</v>
          </cell>
          <cell r="G2131" t="str">
            <v>72000</v>
          </cell>
          <cell r="H2131">
            <v>0</v>
          </cell>
          <cell r="I2131">
            <v>1000</v>
          </cell>
          <cell r="J2131">
            <v>0</v>
          </cell>
          <cell r="K2131">
            <v>3450.23</v>
          </cell>
          <cell r="L2131">
            <v>3511.99</v>
          </cell>
          <cell r="M2131">
            <v>0</v>
          </cell>
          <cell r="N2131">
            <v>0</v>
          </cell>
          <cell r="O2131">
            <v>0</v>
          </cell>
          <cell r="P2131" t="str">
            <v/>
          </cell>
          <cell r="Q2131" t="str">
            <v>SK3888UC0</v>
          </cell>
          <cell r="R2131" t="str">
            <v/>
          </cell>
          <cell r="S2131" t="str">
            <v>H1</v>
          </cell>
          <cell r="T2131" t="str">
            <v>3760</v>
          </cell>
          <cell r="U2131" t="str">
            <v>7920</v>
          </cell>
          <cell r="V2131" t="str">
            <v>ZGFT</v>
          </cell>
          <cell r="W2131">
            <v>45748</v>
          </cell>
          <cell r="X2131">
            <v>0.11</v>
          </cell>
          <cell r="Y2131">
            <v>3.8983089000000004</v>
          </cell>
        </row>
        <row r="2132">
          <cell r="A2132" t="str">
            <v>SP-2552-1R</v>
          </cell>
          <cell r="B2132" t="str">
            <v>SWITCHING POWER SUPPLY;5500W/50V</v>
          </cell>
          <cell r="C2132" t="str">
            <v>429L</v>
          </cell>
          <cell r="D2132" t="str">
            <v>5G1</v>
          </cell>
          <cell r="E2132" t="str">
            <v/>
          </cell>
          <cell r="F2132" t="str">
            <v>ZPFT</v>
          </cell>
          <cell r="G2132" t="str">
            <v>500000200002009999</v>
          </cell>
          <cell r="H2132">
            <v>0</v>
          </cell>
          <cell r="I2132">
            <v>1000</v>
          </cell>
          <cell r="J2132">
            <v>0</v>
          </cell>
          <cell r="K2132">
            <v>349085.9</v>
          </cell>
          <cell r="L2132">
            <v>349758.73</v>
          </cell>
          <cell r="M2132">
            <v>0</v>
          </cell>
          <cell r="N2132">
            <v>0</v>
          </cell>
          <cell r="O2132">
            <v>0</v>
          </cell>
          <cell r="P2132" t="str">
            <v/>
          </cell>
          <cell r="Q2132" t="str">
            <v>PFRTSER00</v>
          </cell>
          <cell r="R2132" t="str">
            <v/>
          </cell>
          <cell r="S2132" t="str">
            <v/>
          </cell>
          <cell r="T2132" t="str">
            <v/>
          </cell>
          <cell r="U2132" t="str">
            <v>7920</v>
          </cell>
          <cell r="V2132" t="str">
            <v>PFRT</v>
          </cell>
          <cell r="W2132">
            <v>45752</v>
          </cell>
          <cell r="X2132">
            <v>0.11</v>
          </cell>
          <cell r="Y2132">
            <v>388.23219030000001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MS"/>
      <sheetName val="Sheet1"/>
    </sheetNames>
    <sheetDataSet>
      <sheetData sheetId="0" refreshError="1">
        <row r="1">
          <cell r="B1" t="str">
            <v xml:space="preserve">NEW PART </v>
          </cell>
          <cell r="J1" t="str">
            <v>CBM 1 PALLET</v>
          </cell>
          <cell r="O1" t="str">
            <v>PK bên ngoài</v>
          </cell>
          <cell r="X1" t="str">
            <v>OUT PUT</v>
          </cell>
          <cell r="Y1" t="str">
            <v>INPUT</v>
          </cell>
        </row>
        <row r="2">
          <cell r="B2" t="str">
            <v>PA-1141-21EV</v>
          </cell>
          <cell r="J2">
            <v>1.795131</v>
          </cell>
          <cell r="O2">
            <v>0</v>
          </cell>
          <cell r="X2" t="str">
            <v>Output 28.0V-5.0A/140W</v>
          </cell>
          <cell r="Y2" t="str">
            <v>Input 100-240V~2.5A, 50-60Hz</v>
          </cell>
        </row>
        <row r="3">
          <cell r="B3" t="str">
            <v>PA-1131-29DV</v>
          </cell>
          <cell r="J3">
            <v>1.4736149999999999</v>
          </cell>
          <cell r="O3">
            <v>0</v>
          </cell>
          <cell r="X3" t="str">
            <v>Output 19.5V-6.7A/130W</v>
          </cell>
          <cell r="Y3" t="str">
            <v>Input 100-240V~2.5A, 50-60Hz</v>
          </cell>
        </row>
        <row r="4">
          <cell r="B4" t="str">
            <v>PA-1181-28DV</v>
          </cell>
          <cell r="J4">
            <v>1.4736149999999999</v>
          </cell>
          <cell r="O4">
            <v>0</v>
          </cell>
          <cell r="X4" t="str">
            <v>Output 19.5V-9.23A/180W</v>
          </cell>
          <cell r="Y4" t="str">
            <v>Input 100-240V~2.34A, 50-60Hz</v>
          </cell>
        </row>
        <row r="5">
          <cell r="B5" t="str">
            <v>PA-1241-92V1</v>
          </cell>
          <cell r="J5">
            <v>1.4334255</v>
          </cell>
          <cell r="O5">
            <v>0</v>
          </cell>
          <cell r="X5" t="str">
            <v>Output 19.5V-12.31A/240W</v>
          </cell>
          <cell r="Y5" t="str">
            <v>Input 100-240V~3.5A, 50-60Hz</v>
          </cell>
        </row>
        <row r="6">
          <cell r="B6" t="str">
            <v>PA-1141-21EP</v>
          </cell>
          <cell r="J6">
            <v>1.46143472</v>
          </cell>
          <cell r="O6">
            <v>0</v>
          </cell>
        </row>
        <row r="7">
          <cell r="B7" t="str">
            <v>PA-1600-30VN</v>
          </cell>
          <cell r="J7">
            <v>1.2781361280000001</v>
          </cell>
          <cell r="O7">
            <v>0</v>
          </cell>
          <cell r="X7" t="str">
            <v>Output 30.0V-2.0A/Total Max 60W</v>
          </cell>
          <cell r="Y7" t="str">
            <v>Input 100-240V~1.6A, 50/60Hz</v>
          </cell>
        </row>
        <row r="8">
          <cell r="B8" t="str">
            <v xml:space="preserve">PA-1201-56VX </v>
          </cell>
          <cell r="J8">
            <v>1.4458392000000002</v>
          </cell>
          <cell r="O8">
            <v>0</v>
          </cell>
          <cell r="X8" t="str">
            <v>Output 57.0V-3.42A</v>
          </cell>
          <cell r="Y8" t="str">
            <v>Input 100-240V~3.0A, 50/60Hz</v>
          </cell>
        </row>
        <row r="9">
          <cell r="B9" t="str">
            <v>PA-1120-VWSB</v>
          </cell>
          <cell r="J9" t="str">
            <v>/1000000</v>
          </cell>
          <cell r="O9">
            <v>0</v>
          </cell>
          <cell r="X9" t="str">
            <v xml:space="preserve"> Output 5.0V-2.5A, 12.5W</v>
          </cell>
          <cell r="Y9" t="str">
            <v>Input 100-240V~0.5A, 50/60Hz</v>
          </cell>
        </row>
        <row r="10">
          <cell r="B10" t="str">
            <v>PA-1120-VBSB</v>
          </cell>
          <cell r="J10" t="str">
            <v>/1000000</v>
          </cell>
          <cell r="O10">
            <v>0</v>
          </cell>
          <cell r="X10" t="str">
            <v>Output 5.0V-2.5A, 12.5W</v>
          </cell>
          <cell r="Y10" t="str">
            <v>Input 100-240V~0.5A, 50/60Hz</v>
          </cell>
        </row>
        <row r="11">
          <cell r="B11" t="str">
            <v>PA-1600-30VE</v>
          </cell>
          <cell r="J11">
            <v>1.2781361280000001</v>
          </cell>
          <cell r="O11">
            <v>0</v>
          </cell>
          <cell r="X11" t="str">
            <v>Output 30.0V-2.0A/Total Max 60W</v>
          </cell>
          <cell r="Y11" t="str">
            <v>Input 100-240V~1.6A, 50/60Hz</v>
          </cell>
        </row>
        <row r="12">
          <cell r="B12" t="str">
            <v>PA-1600-30VK</v>
          </cell>
          <cell r="J12">
            <v>1.2781361280000001</v>
          </cell>
          <cell r="O12">
            <v>0</v>
          </cell>
          <cell r="X12" t="str">
            <v>Output 30.0V-2.0A/Total Max 60W</v>
          </cell>
          <cell r="Y12" t="str">
            <v>Input 100-240V~1.6A, 50/60Hz</v>
          </cell>
        </row>
        <row r="13">
          <cell r="B13" t="str">
            <v>PA-1600-30VA</v>
          </cell>
          <cell r="J13">
            <v>1.2781361280000001</v>
          </cell>
          <cell r="O13">
            <v>0</v>
          </cell>
          <cell r="X13" t="str">
            <v>Output 30.0V-2.0A/Total Max 60W</v>
          </cell>
          <cell r="Y13" t="str">
            <v>Input 100-240V~1.6A, 50/60Hz</v>
          </cell>
        </row>
        <row r="14">
          <cell r="B14" t="str">
            <v>PA-1161-08MV</v>
          </cell>
          <cell r="J14">
            <v>1.1990862000000002</v>
          </cell>
          <cell r="O14">
            <v>0</v>
          </cell>
          <cell r="X14" t="str">
            <v>Output 22V-7.5A/165W</v>
          </cell>
          <cell r="Y14" t="str">
            <v>Input 100-240V~2.4A, 50/60Hz</v>
          </cell>
        </row>
        <row r="15">
          <cell r="B15" t="str">
            <v>PA-2650-88MV</v>
          </cell>
          <cell r="J15">
            <v>1.2391002000000002</v>
          </cell>
          <cell r="O15">
            <v>0</v>
          </cell>
          <cell r="X15" t="str">
            <v>Output 15.0V-4.0A, 5.0V-1.0A</v>
          </cell>
          <cell r="Y15" t="str">
            <v>Input 100-240V~1.6A, 50/60Hz</v>
          </cell>
        </row>
        <row r="16">
          <cell r="B16" t="str">
            <v>PA-1120-VWSC</v>
          </cell>
          <cell r="J16">
            <v>1.1590722000000002</v>
          </cell>
          <cell r="O16">
            <v>0</v>
          </cell>
          <cell r="X16" t="str">
            <v>Output 5.0V-2.5A/12.5W</v>
          </cell>
          <cell r="Y16" t="str">
            <v>Input 100-240V~0.5A 50/60Hz</v>
          </cell>
        </row>
        <row r="17">
          <cell r="B17" t="str">
            <v>PA-1120-VBSC</v>
          </cell>
          <cell r="J17">
            <v>1.1590722000000002</v>
          </cell>
          <cell r="O17">
            <v>0</v>
          </cell>
          <cell r="X17" t="str">
            <v>Output 5.0V-2.5A/12.5W</v>
          </cell>
          <cell r="Y17" t="str">
            <v>Input 100-240V~0.5A 50/60Hz</v>
          </cell>
        </row>
        <row r="18">
          <cell r="B18" t="str">
            <v>PA-1180-VWBC</v>
          </cell>
          <cell r="J18">
            <v>1.0923822000000001</v>
          </cell>
          <cell r="O18">
            <v>0</v>
          </cell>
          <cell r="X18" t="str">
            <v>Output 9.0V-2.0A/18.0W</v>
          </cell>
          <cell r="Y18" t="str">
            <v>Input 100-240V~0.5A 50/60Hz</v>
          </cell>
        </row>
        <row r="19">
          <cell r="B19" t="str">
            <v>PA-1180-VBBC</v>
          </cell>
          <cell r="J19">
            <v>1.0923822000000001</v>
          </cell>
          <cell r="O19">
            <v>0</v>
          </cell>
          <cell r="X19" t="str">
            <v>Output 9.0V-2.0A/18.0W</v>
          </cell>
          <cell r="Y19" t="str">
            <v>Input 100-240V~0.5A 50/60Hz</v>
          </cell>
        </row>
        <row r="20">
          <cell r="B20" t="str">
            <v>PA-1120-VWEB</v>
          </cell>
          <cell r="J20" t="str">
            <v>/1000000</v>
          </cell>
          <cell r="O20">
            <v>0</v>
          </cell>
          <cell r="X20" t="str">
            <v>Output 5.0V-2.5A/12.5W</v>
          </cell>
          <cell r="Y20" t="str">
            <v>Input 100-240V~0.5A 50/60Hz</v>
          </cell>
        </row>
        <row r="21">
          <cell r="B21" t="str">
            <v>PA-1120-VWUB</v>
          </cell>
          <cell r="J21" t="str">
            <v>/1000000</v>
          </cell>
          <cell r="O21">
            <v>0</v>
          </cell>
          <cell r="X21" t="str">
            <v>Output 5.0V-2.5A/12.5W</v>
          </cell>
          <cell r="Y21" t="str">
            <v>Input 100-240V~0.5A 50/60Hz</v>
          </cell>
        </row>
        <row r="22">
          <cell r="B22" t="str">
            <v>PA-1120-VBEB</v>
          </cell>
          <cell r="J22" t="str">
            <v>/1000000</v>
          </cell>
          <cell r="O22">
            <v>0</v>
          </cell>
          <cell r="X22" t="str">
            <v>Output 5.0V-2.5A/12.5W</v>
          </cell>
          <cell r="Y22" t="str">
            <v>Input 100-240V~0.5A 50/60Hz</v>
          </cell>
        </row>
        <row r="23">
          <cell r="B23" t="str">
            <v>PA-1120-VBUB</v>
          </cell>
          <cell r="J23" t="str">
            <v>/1000000</v>
          </cell>
          <cell r="O23">
            <v>0</v>
          </cell>
          <cell r="X23" t="str">
            <v>Output 5.0V-2.5A/12.5W</v>
          </cell>
          <cell r="Y23" t="str">
            <v>Input 100-240V~0.5A 50/60Hz</v>
          </cell>
        </row>
        <row r="24">
          <cell r="B24" t="str">
            <v>PA-1120-VBAB</v>
          </cell>
          <cell r="J24" t="str">
            <v>/1000000</v>
          </cell>
          <cell r="O24">
            <v>0</v>
          </cell>
          <cell r="X24" t="str">
            <v>Output 5.0V-2.5A/12.5W</v>
          </cell>
          <cell r="Y24" t="str">
            <v>Input 100-240V~0.5A 50/60Hz</v>
          </cell>
        </row>
        <row r="25">
          <cell r="B25" t="str">
            <v>PA-1120-VWAB</v>
          </cell>
          <cell r="J25" t="str">
            <v>/1000000</v>
          </cell>
          <cell r="O25">
            <v>0</v>
          </cell>
          <cell r="X25" t="str">
            <v>Output 5.0V-2.5A/12.5W</v>
          </cell>
          <cell r="Y25" t="str">
            <v>Input 100-240V~0.5A 50/60Hz</v>
          </cell>
        </row>
        <row r="26">
          <cell r="B26" t="str">
            <v>PA-1120-VWEC</v>
          </cell>
          <cell r="J26" t="str">
            <v>/1000000</v>
          </cell>
          <cell r="O26">
            <v>0</v>
          </cell>
          <cell r="X26" t="str">
            <v>Output 5.0V-2.5A/12.5W</v>
          </cell>
          <cell r="Y26" t="str">
            <v>Input 100-240V~0.5A 50/60Hz</v>
          </cell>
        </row>
        <row r="27">
          <cell r="B27" t="str">
            <v>PA-1120-VWUC</v>
          </cell>
          <cell r="J27" t="str">
            <v>/1000000</v>
          </cell>
          <cell r="O27">
            <v>0</v>
          </cell>
          <cell r="X27" t="str">
            <v>Output 5.0V-2.5A/12.5W</v>
          </cell>
          <cell r="Y27" t="str">
            <v>Input 100-240V~0.5A 50/60Hz</v>
          </cell>
        </row>
        <row r="28">
          <cell r="B28" t="str">
            <v>PA-1120-VWAC</v>
          </cell>
          <cell r="J28" t="str">
            <v>/1000000</v>
          </cell>
          <cell r="O28">
            <v>0</v>
          </cell>
          <cell r="X28" t="str">
            <v>Output 5.0V-2.5A/12.5W</v>
          </cell>
          <cell r="Y28" t="str">
            <v>Input 100-240V~0.5A 50/60Hz</v>
          </cell>
        </row>
        <row r="29">
          <cell r="B29" t="str">
            <v>PA-1120-VBEC</v>
          </cell>
          <cell r="J29" t="str">
            <v>/1000000</v>
          </cell>
          <cell r="O29">
            <v>0</v>
          </cell>
          <cell r="X29" t="str">
            <v>Output 5.0V-2.5A/12.5W</v>
          </cell>
          <cell r="Y29" t="str">
            <v>Input 100-240V~0.5A 50/60Hz</v>
          </cell>
        </row>
        <row r="30">
          <cell r="B30" t="str">
            <v>PA-1120-VBUC</v>
          </cell>
          <cell r="J30" t="str">
            <v>/1000000</v>
          </cell>
          <cell r="O30">
            <v>0</v>
          </cell>
          <cell r="X30" t="str">
            <v>Output 5.0V-2.5A/12.5W</v>
          </cell>
          <cell r="Y30" t="str">
            <v>Input 100-240V~0.5A 50/60Hz</v>
          </cell>
        </row>
        <row r="31">
          <cell r="B31" t="str">
            <v>PA-1600-36XE</v>
          </cell>
          <cell r="J31">
            <v>1.1096995839999999</v>
          </cell>
          <cell r="O31">
            <v>0</v>
          </cell>
          <cell r="X31" t="str">
            <v>Output 30.0V-2.0A/60W</v>
          </cell>
          <cell r="Y31" t="str">
            <v>Input 100-240V~1.6A, 50/60Hz</v>
          </cell>
        </row>
        <row r="32">
          <cell r="B32" t="str">
            <v>PA-1600-36XK</v>
          </cell>
          <cell r="J32">
            <v>1.1096995839999999</v>
          </cell>
          <cell r="O32">
            <v>0</v>
          </cell>
          <cell r="X32" t="str">
            <v>Output 30.0V-2.0A/60W</v>
          </cell>
          <cell r="Y32" t="str">
            <v>Input 100-240V~1.6A, 50/60Hz</v>
          </cell>
        </row>
        <row r="33">
          <cell r="B33" t="str">
            <v>PA-1600-36XA</v>
          </cell>
          <cell r="J33">
            <v>1.1096995839999999</v>
          </cell>
          <cell r="X33" t="str">
            <v>Output 30.0V-2.0A/60W</v>
          </cell>
          <cell r="Y33" t="str">
            <v>Input 100-240V~1.6A, 50/60Hz</v>
          </cell>
        </row>
        <row r="34">
          <cell r="B34" t="str">
            <v>PA-1600-36XN</v>
          </cell>
          <cell r="J34">
            <v>1.1096995839999999</v>
          </cell>
          <cell r="O34">
            <v>0</v>
          </cell>
          <cell r="X34" t="str">
            <v>Output 30.0V-2.0A/60W</v>
          </cell>
          <cell r="Y34" t="str">
            <v>Input 100-240V~1.6A, 50/60Hz</v>
          </cell>
        </row>
        <row r="35">
          <cell r="B35" t="str">
            <v>PA-1120-VBAC</v>
          </cell>
          <cell r="J35" t="str">
            <v>/1000000</v>
          </cell>
          <cell r="O35">
            <v>0</v>
          </cell>
          <cell r="X35" t="str">
            <v>Output 5.0V-2.5A/12.5W</v>
          </cell>
          <cell r="Y35" t="str">
            <v>Input 100-240V~0.5A 50/60Hz</v>
          </cell>
        </row>
        <row r="36">
          <cell r="B36" t="str">
            <v>PA-1180-VWSC</v>
          </cell>
          <cell r="J36" t="str">
            <v>/1000000</v>
          </cell>
          <cell r="O36">
            <v>0</v>
          </cell>
          <cell r="X36" t="str">
            <v>Output 5.0V-3.0A/15.0W, 9.0V-2.0A/18W</v>
          </cell>
          <cell r="Y36" t="str">
            <v>Input 100-240V~0.6A 50/60Hz</v>
          </cell>
        </row>
        <row r="37">
          <cell r="B37" t="str">
            <v>PA-1180-VWEC</v>
          </cell>
          <cell r="J37" t="str">
            <v>/1000000</v>
          </cell>
          <cell r="O37">
            <v>-16.97</v>
          </cell>
          <cell r="X37" t="str">
            <v>Output 5.0V-3.0A/15.0W, 9.0V-2.0A/18W</v>
          </cell>
          <cell r="Y37" t="str">
            <v>Input 100-240V~0.6A 50/60Hz</v>
          </cell>
        </row>
        <row r="38">
          <cell r="B38" t="str">
            <v>PA-1180-VWUC</v>
          </cell>
          <cell r="J38" t="str">
            <v>/1000000</v>
          </cell>
          <cell r="O38">
            <v>-16.97</v>
          </cell>
          <cell r="X38" t="str">
            <v>Output 5.0V-3.0A/15.0W, 9.0V-2.0A/18W</v>
          </cell>
          <cell r="Y38" t="str">
            <v>Input 100-240V~0.6A 50/60Hz</v>
          </cell>
        </row>
        <row r="39">
          <cell r="B39" t="str">
            <v>PA-1180-VWAC</v>
          </cell>
          <cell r="J39" t="str">
            <v>/1000000</v>
          </cell>
          <cell r="O39">
            <v>-16.97</v>
          </cell>
          <cell r="X39" t="str">
            <v>Output 5.0V-3.0A/15.0W, 9.0V-2.0A/18W</v>
          </cell>
          <cell r="Y39" t="str">
            <v>Input 100-240V~0.6A 50/60Hz</v>
          </cell>
        </row>
        <row r="40">
          <cell r="B40" t="str">
            <v>PA-1180-VBSC</v>
          </cell>
          <cell r="J40" t="str">
            <v>/1000000</v>
          </cell>
          <cell r="O40">
            <v>0</v>
          </cell>
          <cell r="X40" t="str">
            <v>Output 5.0V-3.0A/15.0W, 9.0V-2.0A/18W</v>
          </cell>
          <cell r="Y40" t="str">
            <v>Input 100-240V~0.6A 50/60Hz</v>
          </cell>
        </row>
        <row r="41">
          <cell r="B41" t="str">
            <v>PA-1180-VBEC</v>
          </cell>
          <cell r="J41" t="str">
            <v>/1000000</v>
          </cell>
          <cell r="O41">
            <v>-16.97</v>
          </cell>
          <cell r="X41" t="str">
            <v>Output 5.0V-3.0A/15.0W, 9.0V-2.0A/18W</v>
          </cell>
          <cell r="Y41" t="str">
            <v>Input 100-240V~0.6A 50/60Hz</v>
          </cell>
        </row>
        <row r="42">
          <cell r="B42" t="str">
            <v>PA-1180-VBUC</v>
          </cell>
          <cell r="J42" t="str">
            <v>/1000000</v>
          </cell>
          <cell r="O42">
            <v>-16.97</v>
          </cell>
          <cell r="X42" t="str">
            <v>Output 5.0V-3.0A/15.0W, 9.0V-2.0A/18W</v>
          </cell>
          <cell r="Y42" t="str">
            <v>Input 100-240V~0.6A 50/60Hz</v>
          </cell>
        </row>
        <row r="43">
          <cell r="B43" t="str">
            <v>PA-1180-VBAC</v>
          </cell>
          <cell r="J43" t="str">
            <v>/1000000</v>
          </cell>
          <cell r="O43">
            <v>-16.97</v>
          </cell>
          <cell r="X43" t="str">
            <v>Output 5.0V-3.0A/15.0W, 9.0V-2.0A/18W</v>
          </cell>
          <cell r="Y43" t="str">
            <v>Input 100-240V~0.6A 50/60Hz</v>
          </cell>
        </row>
        <row r="44">
          <cell r="B44" t="str">
            <v>PA-1180-VWHC</v>
          </cell>
          <cell r="J44" t="str">
            <v>/1000000</v>
          </cell>
          <cell r="O44">
            <v>0</v>
          </cell>
          <cell r="X44" t="str">
            <v>Output 5.0V-3.0A/15.0W, 9.0V-2.0A/18W</v>
          </cell>
          <cell r="Y44" t="str">
            <v>Input 100-240V~0.6A 50/60Hz</v>
          </cell>
        </row>
        <row r="45">
          <cell r="B45" t="str">
            <v>PA-1180-VBHC</v>
          </cell>
          <cell r="J45" t="str">
            <v>/1000000</v>
          </cell>
          <cell r="O45">
            <v>0</v>
          </cell>
          <cell r="X45" t="str">
            <v>Output 5.0V-3.0A/15.0W, 9.0V-2.0A/18W</v>
          </cell>
          <cell r="Y45" t="str">
            <v>Input 100-240V~0.6A 50/60Hz</v>
          </cell>
        </row>
        <row r="46">
          <cell r="B46" t="str">
            <v>PA-1180-VWHP</v>
          </cell>
          <cell r="J46" t="str">
            <v>/1000000</v>
          </cell>
          <cell r="O46">
            <v>0</v>
          </cell>
          <cell r="X46" t="str">
            <v>Output 5.0V-3.0A/15.0W, 9.0V-2.0A/18W</v>
          </cell>
          <cell r="Y46" t="str">
            <v>Input 100-240V~0.6A 50/60Hz</v>
          </cell>
        </row>
        <row r="47">
          <cell r="B47" t="str">
            <v>PA-1180-VBHP</v>
          </cell>
          <cell r="J47" t="str">
            <v>/1000000</v>
          </cell>
          <cell r="O47">
            <v>0</v>
          </cell>
          <cell r="X47" t="str">
            <v>Output 5.0V-3.0A/15.0W, 9.0V-2.0A/18W</v>
          </cell>
          <cell r="Y47" t="str">
            <v>Input 100-240V~0.6A 50/60Hz</v>
          </cell>
        </row>
        <row r="48">
          <cell r="B48" t="str">
            <v>PS-5851-3CX</v>
          </cell>
          <cell r="J48">
            <v>1.4399</v>
          </cell>
          <cell r="O48">
            <v>0</v>
          </cell>
          <cell r="X48" t="str">
            <v>Output 5V-20A,3.3V-20A,12V-70.8A,-12V-0.3A,5VSB-3A</v>
          </cell>
          <cell r="Y48" t="str">
            <v>Input 100-240V,10-5A,50-60Hz</v>
          </cell>
        </row>
        <row r="49">
          <cell r="B49" t="str">
            <v>PS-5751-3CX</v>
          </cell>
          <cell r="J49">
            <v>1.4399</v>
          </cell>
          <cell r="O49">
            <v>0</v>
          </cell>
          <cell r="X49" t="str">
            <v>Output5V-20A,3.3V-20A,12V-62.5A,-12V-0.3A,5VSB-3A</v>
          </cell>
          <cell r="Y49" t="str">
            <v>Input 100-240V,10-5A,50-60Hz</v>
          </cell>
        </row>
        <row r="50">
          <cell r="B50" t="str">
            <v>PA-1301-54C1</v>
          </cell>
          <cell r="J50">
            <v>1.4591772000000003</v>
          </cell>
          <cell r="O50">
            <v>0</v>
          </cell>
        </row>
        <row r="51">
          <cell r="B51" t="str">
            <v>PA-1150-16AN</v>
          </cell>
          <cell r="J51" t="str">
            <v>/1000000</v>
          </cell>
          <cell r="O51">
            <v>0</v>
          </cell>
        </row>
        <row r="52">
          <cell r="B52" t="str">
            <v>PA-1300-22AN</v>
          </cell>
          <cell r="J52" t="str">
            <v>/1000000</v>
          </cell>
          <cell r="O52">
            <v>0</v>
          </cell>
        </row>
        <row r="53">
          <cell r="B53" t="str">
            <v>PA-1650-88V9</v>
          </cell>
          <cell r="J53">
            <v>1.4671799999999999</v>
          </cell>
          <cell r="O53">
            <v>0</v>
          </cell>
          <cell r="X53" t="str">
            <v xml:space="preserve">Output 5.0V-3.0A/15.0W, 15V-3.0A/45.0V, 9.0V-3.0A/27.0W, 20.0V-3.25A/65.0W </v>
          </cell>
          <cell r="Y53" t="str">
            <v xml:space="preserve">Input 100-240V~1.7A 50/60Hz </v>
          </cell>
        </row>
        <row r="54">
          <cell r="B54" t="str">
            <v>PA-1650-03V8</v>
          </cell>
          <cell r="J54" t="str">
            <v>/1000000</v>
          </cell>
          <cell r="O54">
            <v>0</v>
          </cell>
          <cell r="X54" t="str">
            <v>Output 19.5V-3.34A/65.0W</v>
          </cell>
          <cell r="Y54" t="str">
            <v>Input 100-240V~1.6A</v>
          </cell>
        </row>
        <row r="55">
          <cell r="B55" t="str">
            <v>PA-1131-99V1</v>
          </cell>
          <cell r="J55">
            <v>1.4671799999999999</v>
          </cell>
          <cell r="O55">
            <v>0</v>
          </cell>
          <cell r="X55" t="str">
            <v>Output 5.0V-1.0A/5.0W, 20.0V-6.5A/130.0W</v>
          </cell>
          <cell r="Y55" t="str">
            <v>Input 100-240V~1.8A 50-60Hz</v>
          </cell>
        </row>
        <row r="56">
          <cell r="B56" t="str">
            <v>PA-1101-88V</v>
          </cell>
          <cell r="J56">
            <v>1.4671799999999999</v>
          </cell>
          <cell r="O56">
            <v>0</v>
          </cell>
          <cell r="X56" t="str">
            <v xml:space="preserve">Output 5.0V-3.0A/15.0W, 9.0V-3.0A/27.0W, 15.0V-3.0A/45.0W, 20.0V-5.0A/100.0W </v>
          </cell>
          <cell r="Y56" t="str">
            <v>Input 100-240V~1.7A 50-60Hz</v>
          </cell>
        </row>
        <row r="57">
          <cell r="B57" t="str">
            <v>PA-1650-58VN</v>
          </cell>
          <cell r="J57">
            <v>1.4671799999999999</v>
          </cell>
          <cell r="O57">
            <v>0</v>
          </cell>
          <cell r="X57" t="str">
            <v xml:space="preserve">Output 5.0V-3.0A, 9.0V-3.0A, 12.0V-3.0A, 15.0V-3.0A, 20.0V-3.25A/65.0W </v>
          </cell>
          <cell r="Y57" t="str">
            <v>Input 100-240V~1.6A 50-60Hz</v>
          </cell>
        </row>
        <row r="58">
          <cell r="B58" t="str">
            <v>PA-1450-50VN</v>
          </cell>
          <cell r="J58">
            <v>1.4671799999999999</v>
          </cell>
          <cell r="O58">
            <v>0</v>
          </cell>
          <cell r="X58" t="str">
            <v xml:space="preserve">Output 5.0V-3.0A, 9.0V-3.0A, 12.0V-3.0A, 15.0V-3.0A, 20.0V-2.25A/45.0W </v>
          </cell>
          <cell r="Y58" t="str">
            <v>Input 100-240V~1.3A 50-60Hz</v>
          </cell>
        </row>
        <row r="59">
          <cell r="B59" t="str">
            <v>PA-1150-16VN</v>
          </cell>
          <cell r="J59" t="str">
            <v>/1000000</v>
          </cell>
          <cell r="O59">
            <v>0</v>
          </cell>
          <cell r="X59" t="str">
            <v>Output 12.2V-1.25A/15W</v>
          </cell>
          <cell r="Y59" t="str">
            <v>Input 100-240V~0.5A 50/60Hz</v>
          </cell>
        </row>
        <row r="60">
          <cell r="B60" t="str">
            <v>PA-1120-BBAC</v>
          </cell>
          <cell r="J60">
            <v>1.5872219999999999</v>
          </cell>
          <cell r="X60" t="str">
            <v>Output 5.0V-2.5A/12.5W</v>
          </cell>
          <cell r="Y60" t="str">
            <v>Input 100-240V~0.5A 50/60Hz</v>
          </cell>
        </row>
        <row r="61">
          <cell r="B61" t="str">
            <v>PA-1120-BWAC</v>
          </cell>
          <cell r="J61">
            <v>1.5872219999999999</v>
          </cell>
          <cell r="X61" t="str">
            <v>Output 5.0V-2.5A/12.5W</v>
          </cell>
          <cell r="Y61" t="str">
            <v>Input 100-240V~0.5A 50/60Hz</v>
          </cell>
        </row>
        <row r="62">
          <cell r="B62" t="str">
            <v>PA-1300-22VN</v>
          </cell>
          <cell r="J62" t="str">
            <v>/1000000</v>
          </cell>
          <cell r="O62">
            <v>0</v>
          </cell>
          <cell r="X62" t="str">
            <v>Output 18.0V-1.67A</v>
          </cell>
          <cell r="Y62" t="str">
            <v>Input 100-240V~1.0A 50/60Hz</v>
          </cell>
        </row>
        <row r="63">
          <cell r="B63" t="str">
            <v>PA-2181-62VB</v>
          </cell>
          <cell r="J63" t="str">
            <v>/1000000</v>
          </cell>
          <cell r="O63">
            <v>0</v>
          </cell>
        </row>
        <row r="64">
          <cell r="B64" t="str">
            <v>PA-1161-54HV</v>
          </cell>
          <cell r="J64">
            <v>1.5872219999999999</v>
          </cell>
          <cell r="X64" t="str">
            <v xml:space="preserve">Output 54V-3.05A/165.0W </v>
          </cell>
          <cell r="Y64" t="str">
            <v>Input 100-240V~2.5A 50/60Hz</v>
          </cell>
        </row>
        <row r="65">
          <cell r="B65" t="str">
            <v>PA-1141-66MV</v>
          </cell>
          <cell r="J65">
            <v>1.5872219999999999</v>
          </cell>
          <cell r="O65">
            <v>0</v>
          </cell>
          <cell r="X65" t="str">
            <v>Output 12.0V-12.1A</v>
          </cell>
          <cell r="Y65" t="str">
            <v>Input 100-240V~2.1A 50/60Hz</v>
          </cell>
        </row>
        <row r="66">
          <cell r="B66" t="str">
            <v>PA-1600-86LV-TG</v>
          </cell>
          <cell r="O66">
            <v>0</v>
          </cell>
          <cell r="X66" t="str">
            <v>Output 54V-1.11A-60W</v>
          </cell>
          <cell r="Y66" t="str">
            <v>Input 100-240V,2.0A,50/60Hz</v>
          </cell>
        </row>
        <row r="67">
          <cell r="B67" t="str">
            <v>PA-1300-86LV-TG</v>
          </cell>
          <cell r="O67">
            <v>0</v>
          </cell>
          <cell r="X67" t="str">
            <v>Output 54V-0.555A-30W</v>
          </cell>
          <cell r="Y67" t="str">
            <v>Input 100-240V,2.0A,50/60Hz</v>
          </cell>
        </row>
        <row r="68">
          <cell r="B68" t="str">
            <v>PA-1120-BBSC</v>
          </cell>
          <cell r="J68">
            <v>1.5872219999999999</v>
          </cell>
          <cell r="X68" t="str">
            <v>Output 5.0V-2.5A/12.5W</v>
          </cell>
          <cell r="Y68" t="str">
            <v>Input 100-240V~0.5A 50/60Hz</v>
          </cell>
        </row>
        <row r="69">
          <cell r="B69" t="str">
            <v>PA-1120-BWSC</v>
          </cell>
          <cell r="J69">
            <v>1.5872219999999999</v>
          </cell>
          <cell r="X69" t="str">
            <v>Output 5.0V-2.5A/12.5W</v>
          </cell>
          <cell r="Y69" t="str">
            <v>Input 100-240V~0.5A 50/60Hz</v>
          </cell>
        </row>
        <row r="70">
          <cell r="B70" t="str">
            <v>PA-1120-BBEC</v>
          </cell>
          <cell r="J70">
            <v>1.5872219999999999</v>
          </cell>
          <cell r="X70" t="str">
            <v>Output 5.0V-2.5A/12.5W</v>
          </cell>
          <cell r="Y70" t="str">
            <v>Input 100-240V~0.5A 50/60Hz</v>
          </cell>
        </row>
        <row r="71">
          <cell r="B71" t="str">
            <v>PA-1120-BWEC</v>
          </cell>
          <cell r="J71">
            <v>1.5872219999999999</v>
          </cell>
          <cell r="X71" t="str">
            <v>Output 5.0V-2.5A/12.5W</v>
          </cell>
          <cell r="Y71" t="str">
            <v>Input 100-240V~0.5A 50/60Hz</v>
          </cell>
        </row>
        <row r="72">
          <cell r="B72" t="str">
            <v>PA-1120-BBUC</v>
          </cell>
          <cell r="J72">
            <v>1.5872219999999999</v>
          </cell>
          <cell r="X72" t="str">
            <v>Output 5.0V-2.5A/12.5W</v>
          </cell>
          <cell r="Y72" t="str">
            <v>Input 100-240V~0.5A 50/60Hz</v>
          </cell>
        </row>
        <row r="73">
          <cell r="B73" t="str">
            <v>PA-1120-BWUC</v>
          </cell>
          <cell r="J73">
            <v>1.5872219999999999</v>
          </cell>
          <cell r="X73" t="str">
            <v>Output 5.0V-2.5A/12.5W</v>
          </cell>
          <cell r="Y73" t="str">
            <v>Input 100-240V~0.5A 50/60Hz</v>
          </cell>
        </row>
        <row r="74">
          <cell r="B74" t="str">
            <v>DD-1201-55SV</v>
          </cell>
          <cell r="J74">
            <v>1.4932799999999999</v>
          </cell>
          <cell r="X74" t="str">
            <v xml:space="preserve"> Output 56V-3.57A</v>
          </cell>
          <cell r="Y74" t="str">
            <v>Input 12V-48A/30A</v>
          </cell>
        </row>
        <row r="75">
          <cell r="B75" t="str">
            <v>PA-1281-06MV</v>
          </cell>
          <cell r="X75" t="str">
            <v>Output 12V-20.8A/12V-3A</v>
          </cell>
          <cell r="Y75" t="str">
            <v>Input 100-240V~2.15-4.3A, 50/60Hz</v>
          </cell>
        </row>
        <row r="76">
          <cell r="B76" t="str">
            <v>PA-1101-66VN</v>
          </cell>
          <cell r="J76">
            <v>1.5872219999999997</v>
          </cell>
          <cell r="X76" t="str">
            <v>Output 20V-5A/100W/15W-3A/9V-3A/5V-3A</v>
          </cell>
          <cell r="Y76" t="str">
            <v>Input 100-240V~2.4A, 50/60Hz</v>
          </cell>
        </row>
        <row r="77">
          <cell r="B77" t="str">
            <v>PA-1600-36XR</v>
          </cell>
          <cell r="J77">
            <v>1.60056</v>
          </cell>
          <cell r="X77" t="str">
            <v>Output 30.0V-2.0A/60W</v>
          </cell>
          <cell r="Y77" t="str">
            <v>Input 100-240V~1.6A 50-60Hz</v>
          </cell>
        </row>
        <row r="78">
          <cell r="B78" t="str">
            <v>PA-1600-36XB</v>
          </cell>
          <cell r="J78">
            <v>1.360476</v>
          </cell>
          <cell r="X78" t="str">
            <v>Output 30.0V-2.0A/60W</v>
          </cell>
          <cell r="Y78" t="str">
            <v>Input 100-240V~1.6A 50-60Hz</v>
          </cell>
        </row>
        <row r="79">
          <cell r="B79" t="str">
            <v>PA-1150-16VD</v>
          </cell>
          <cell r="J79">
            <v>1.3338000000000001</v>
          </cell>
          <cell r="X79" t="str">
            <v>Output 12V-1.25A</v>
          </cell>
          <cell r="Y79" t="str">
            <v>Input 100-240V~0.5A 50/60Hz</v>
          </cell>
        </row>
        <row r="80">
          <cell r="B80" t="str">
            <v>PA-1120-BBJC</v>
          </cell>
        </row>
        <row r="81">
          <cell r="B81" t="str">
            <v>PA-2181-6DB</v>
          </cell>
          <cell r="J81">
            <v>1.5872219999999999</v>
          </cell>
          <cell r="X81" t="str">
            <v>Output 12V-15A</v>
          </cell>
          <cell r="Y81" t="str">
            <v>Input 100-240V~3A 50/60Hz</v>
          </cell>
        </row>
        <row r="82">
          <cell r="B82" t="str">
            <v>PA-1600-36XN-LF</v>
          </cell>
          <cell r="J82">
            <v>1.60056</v>
          </cell>
          <cell r="X82" t="str">
            <v>Output 30.0V-2.0A/60W</v>
          </cell>
          <cell r="Y82" t="str">
            <v>Input 100-240V~1.6A 50-60Hz</v>
          </cell>
        </row>
        <row r="83">
          <cell r="B83" t="str">
            <v>PA-1600-36XE-LF</v>
          </cell>
          <cell r="J83">
            <v>1.60056</v>
          </cell>
          <cell r="X83" t="str">
            <v>Output 30.0V-2.0A/60W</v>
          </cell>
          <cell r="Y83" t="str">
            <v>Input 100-240V~1.6A 50-60Hz</v>
          </cell>
        </row>
        <row r="84">
          <cell r="B84" t="str">
            <v>PA-1600-36XK-LF</v>
          </cell>
          <cell r="J84">
            <v>1.60056</v>
          </cell>
          <cell r="X84" t="str">
            <v>Output 30.0V-2.0A/60W</v>
          </cell>
          <cell r="Y84" t="str">
            <v>Input 100-240V~1.6A 50-60Hz</v>
          </cell>
        </row>
        <row r="85">
          <cell r="B85" t="str">
            <v>PA-1600-36XA-LF</v>
          </cell>
          <cell r="J85">
            <v>1.60056</v>
          </cell>
          <cell r="X85" t="str">
            <v>Output 30.0V-2.0A/60W</v>
          </cell>
          <cell r="Y85" t="str">
            <v>Input 100-240V~1.6A 50-60Hz</v>
          </cell>
        </row>
        <row r="86">
          <cell r="B86" t="str">
            <v>PA-1900-86LV-TG</v>
          </cell>
          <cell r="X86" t="str">
            <v>Output 55V-1.67A,90W</v>
          </cell>
          <cell r="Y86" t="str">
            <v>Input 100-240V-2A,50/60Hz</v>
          </cell>
        </row>
        <row r="87">
          <cell r="B87" t="str">
            <v>PA-1650-55VN</v>
          </cell>
          <cell r="J87">
            <v>1.5872219999999999</v>
          </cell>
          <cell r="X87" t="str">
            <v>Output 5V-3A/9V-3A/12V-3A/15V-3A/20V-3.25A,5V/15W,20V/65W</v>
          </cell>
          <cell r="Y87" t="str">
            <v>Input 100-240V~1.7A, 50/60Hz</v>
          </cell>
        </row>
        <row r="88">
          <cell r="B88" t="str">
            <v>PS-2102-3S</v>
          </cell>
          <cell r="J88">
            <v>1.5872219999999999</v>
          </cell>
          <cell r="X88" t="str">
            <v>Output 54V-18.5A/5V-0.3A</v>
          </cell>
          <cell r="Y88" t="str">
            <v>Input 100-127V~12.0A,200-240V~6.0A, 50/60Hz</v>
          </cell>
        </row>
        <row r="89">
          <cell r="B89" t="str">
            <v>PS-2601-3S1</v>
          </cell>
          <cell r="J89">
            <v>1.5872219999999999</v>
          </cell>
          <cell r="X89" t="str">
            <v>Output 54V-11.1A/5V-0.3A</v>
          </cell>
          <cell r="Y89" t="str">
            <v xml:space="preserve"> Input 100-240V~0.5A 50/60Hz</v>
          </cell>
        </row>
        <row r="90">
          <cell r="B90" t="str">
            <v>PS-2601-3S</v>
          </cell>
          <cell r="J90">
            <v>1.5872219999999999</v>
          </cell>
          <cell r="X90" t="str">
            <v xml:space="preserve"> Output 54V-11.1A/5V-0.3A</v>
          </cell>
          <cell r="Y90" t="str">
            <v>Input 100-240V~0.5A 50/60Hz</v>
          </cell>
        </row>
        <row r="91">
          <cell r="B91" t="str">
            <v>PS-2102-3S1</v>
          </cell>
          <cell r="J91">
            <v>1.5872219999999999</v>
          </cell>
          <cell r="X91" t="str">
            <v>Output 54V-18.5A/5V-0.3A</v>
          </cell>
          <cell r="Y91" t="str">
            <v>Input 100-127V~12.0A,200-240V~6.0A, 50/60Hz</v>
          </cell>
        </row>
        <row r="92">
          <cell r="B92" t="str">
            <v>PA-1131-5S</v>
          </cell>
          <cell r="J92">
            <v>1.5872219999999999</v>
          </cell>
          <cell r="X92" t="str">
            <v xml:space="preserve"> Output 12V-10.5A</v>
          </cell>
          <cell r="Y92" t="str">
            <v>Input 100-240VAC~1.6-0.7A 50/60Hz</v>
          </cell>
        </row>
        <row r="93">
          <cell r="B93" t="str">
            <v>PA-1131-5SC</v>
          </cell>
          <cell r="J93">
            <v>1.5872219999999999</v>
          </cell>
          <cell r="X93" t="str">
            <v xml:space="preserve"> Output 12V-10.5A</v>
          </cell>
          <cell r="Y93" t="str">
            <v>Input 100-240VAC~1.6-0.7A 50/60Hz</v>
          </cell>
        </row>
        <row r="94">
          <cell r="B94" t="str">
            <v>PA-1112-6S</v>
          </cell>
          <cell r="J94">
            <v>1.60056</v>
          </cell>
          <cell r="X94" t="str">
            <v>Output 56V-19.84A</v>
          </cell>
          <cell r="Y94" t="str">
            <v>Input 240V-12-6A-50/60Hz</v>
          </cell>
        </row>
        <row r="95">
          <cell r="B95" t="str">
            <v>PS-2522-1L1</v>
          </cell>
          <cell r="X95" t="str">
            <v xml:space="preserve"> Output 54V-96.3A Max/5200W</v>
          </cell>
          <cell r="Y95" t="str">
            <v>Input 200-240V~24A Max 50/60Hz</v>
          </cell>
        </row>
        <row r="96">
          <cell r="B96" t="str">
            <v>PS-2112-9S-LF</v>
          </cell>
          <cell r="J96">
            <v>1.5872219999999999</v>
          </cell>
        </row>
        <row r="97">
          <cell r="B97" t="str">
            <v>PS-2651-3SA-LF</v>
          </cell>
          <cell r="J97">
            <v>1.5872219999999999</v>
          </cell>
          <cell r="X97" t="str">
            <v xml:space="preserve"> Output 12V-54A</v>
          </cell>
          <cell r="Y97" t="str">
            <v>Input 100-240V~7.6-3.65A 50-60H</v>
          </cell>
        </row>
        <row r="98">
          <cell r="B98" t="str">
            <v xml:space="preserve">PS-2162-9S </v>
          </cell>
          <cell r="J98">
            <v>1.5872219999999999</v>
          </cell>
        </row>
        <row r="99">
          <cell r="B99" t="str">
            <v>PS-2122-9S</v>
          </cell>
          <cell r="J99">
            <v>1.5872219999999999</v>
          </cell>
          <cell r="X99" t="str">
            <v>Output 12V-4A</v>
          </cell>
          <cell r="Y99" t="str">
            <v>Input 100-240V~14A Max 50-60Hz</v>
          </cell>
        </row>
        <row r="100">
          <cell r="B100" t="str">
            <v>PA-1711-6S</v>
          </cell>
          <cell r="J100">
            <v>1.5872219999999999</v>
          </cell>
          <cell r="X100" t="str">
            <v>Output 56V-12.8A</v>
          </cell>
          <cell r="Y100" t="str">
            <v>Input 100-240V-10-5A-50/60Hz</v>
          </cell>
        </row>
        <row r="102">
          <cell r="B102" t="str">
            <v xml:space="preserve">PA-1192-1S </v>
          </cell>
          <cell r="J102">
            <v>1.5872219999999999</v>
          </cell>
        </row>
        <row r="103">
          <cell r="B103" t="str">
            <v xml:space="preserve">PS-2251-3S </v>
          </cell>
          <cell r="J103">
            <v>1.5872219999999999</v>
          </cell>
        </row>
        <row r="104">
          <cell r="B104" t="str">
            <v>PA-2311-1S</v>
          </cell>
          <cell r="J104">
            <v>1.5872219999999999</v>
          </cell>
        </row>
        <row r="105">
          <cell r="B105" t="str">
            <v>PS-2651-3S-LF</v>
          </cell>
          <cell r="J105">
            <v>1.5872219999999999</v>
          </cell>
          <cell r="X105" t="str">
            <v>Output 12V-54A</v>
          </cell>
          <cell r="Y105" t="str">
            <v>Input 100-240V~7.6-3.65A 50-60Hz</v>
          </cell>
        </row>
        <row r="106">
          <cell r="B106" t="str">
            <v>PA-1450-45VN</v>
          </cell>
          <cell r="X106" t="str">
            <v>Output 5V-3A/9V-3A/12V-3A 45W Max</v>
          </cell>
          <cell r="Y106" t="str">
            <v>Input 100-240V~1.6A 50-60Hz</v>
          </cell>
        </row>
        <row r="107">
          <cell r="B107" t="str">
            <v>PA-1331-24CA</v>
          </cell>
          <cell r="J107">
            <v>1.5872219999999999</v>
          </cell>
          <cell r="X107" t="str">
            <v>Output 24V-13.75A 330W Max</v>
          </cell>
          <cell r="Y107" t="str">
            <v>Input 100-240V-4.2A, 50/60Hz</v>
          </cell>
        </row>
        <row r="108">
          <cell r="B108" t="str">
            <v>PA-1200-GBSC</v>
          </cell>
          <cell r="J108">
            <v>1.5872219999999999</v>
          </cell>
          <cell r="X108" t="str">
            <v>Output 5V-3A, 9V-2.2A</v>
          </cell>
          <cell r="Y108" t="str">
            <v>Input 100-240V~0.6A 50/60Hz</v>
          </cell>
        </row>
        <row r="109">
          <cell r="B109" t="str">
            <v>PA-1200-GWSC</v>
          </cell>
          <cell r="J109">
            <v>1.5872219999999999</v>
          </cell>
          <cell r="X109" t="str">
            <v>Output 5V-3A, 9V-2.2A</v>
          </cell>
          <cell r="Y109" t="str">
            <v>Input 100-240V~0.6A 50/60Hz</v>
          </cell>
        </row>
        <row r="110">
          <cell r="B110" t="str">
            <v>PA-1200-GBEC</v>
          </cell>
          <cell r="J110">
            <v>1.5872219999999999</v>
          </cell>
          <cell r="X110" t="str">
            <v>Output 5V-3A, 9V-2.2A</v>
          </cell>
          <cell r="Y110" t="str">
            <v>Input 100-240V~0.6A 50/60Hz</v>
          </cell>
        </row>
        <row r="111">
          <cell r="B111" t="str">
            <v>PA-1200-GBUC</v>
          </cell>
          <cell r="J111">
            <v>1.5872219999999999</v>
          </cell>
          <cell r="X111" t="str">
            <v>Output 5V-3A, 9V-2.2A</v>
          </cell>
          <cell r="Y111" t="str">
            <v>Input 100-240V~0.6A 50/60Hz</v>
          </cell>
        </row>
        <row r="112">
          <cell r="B112" t="str">
            <v>PA-1200-GBAC</v>
          </cell>
          <cell r="J112">
            <v>1.5872219999999999</v>
          </cell>
          <cell r="X112" t="str">
            <v>Output 5V-3A, 9V-2.2A</v>
          </cell>
          <cell r="Y112" t="str">
            <v>Input 100-240V~0.6A 50/60Hz</v>
          </cell>
        </row>
        <row r="113">
          <cell r="B113" t="str">
            <v>PA-1200-GBJC</v>
          </cell>
          <cell r="J113">
            <v>1.5872219999999999</v>
          </cell>
          <cell r="X113" t="str">
            <v>Output 5V-3A, 9V-2.2A</v>
          </cell>
          <cell r="Y113" t="str">
            <v>Input 100-240V~0.6A 50/60Hz</v>
          </cell>
        </row>
        <row r="114">
          <cell r="B114" t="str">
            <v>PA-1200-GWAC</v>
          </cell>
          <cell r="J114">
            <v>1.5872219999999999</v>
          </cell>
          <cell r="X114" t="str">
            <v>Output 5V-3A, 9V-2.2A</v>
          </cell>
          <cell r="Y114" t="str">
            <v>Input 100-240V~0.6A 50/60Hz</v>
          </cell>
        </row>
        <row r="115">
          <cell r="B115" t="str">
            <v>PA-1200-GWUC</v>
          </cell>
          <cell r="J115">
            <v>1.5872219999999999</v>
          </cell>
          <cell r="X115" t="str">
            <v>Output 5V-3A, 9V-2.2A</v>
          </cell>
          <cell r="Y115" t="str">
            <v>Input 100-240V~0.6A 50/60Hz</v>
          </cell>
        </row>
        <row r="116">
          <cell r="B116" t="str">
            <v>PA-1200-GWEC</v>
          </cell>
          <cell r="J116">
            <v>1.5872219999999999</v>
          </cell>
          <cell r="X116" t="str">
            <v>Output 5V-3A, 9V-2.2A</v>
          </cell>
          <cell r="Y116" t="str">
            <v>Input 100-240V~0.6A 50/60Hz</v>
          </cell>
        </row>
        <row r="117">
          <cell r="B117" t="str">
            <v>PA-1200-GWJC</v>
          </cell>
          <cell r="J117">
            <v>1.5872219999999999</v>
          </cell>
          <cell r="X117" t="str">
            <v>Output 5V-3A, 9V-2.2A</v>
          </cell>
          <cell r="Y117" t="str">
            <v>Input 100-240V~0.6A 50/60Hz</v>
          </cell>
        </row>
        <row r="118">
          <cell r="B118" t="str">
            <v>PA-1600-36XB-LF</v>
          </cell>
          <cell r="J118">
            <v>1.5872219999999999</v>
          </cell>
          <cell r="X118" t="str">
            <v>Output 30.0V-2.0A/60W</v>
          </cell>
          <cell r="Y118" t="str">
            <v>Input 100-240V~1.6A 50-60Hz</v>
          </cell>
        </row>
        <row r="119">
          <cell r="B119" t="str">
            <v>PA-1600-36XR-LF</v>
          </cell>
          <cell r="J119">
            <v>1.5872219999999999</v>
          </cell>
          <cell r="X119" t="str">
            <v>Output 30.0V-2.0A/60W</v>
          </cell>
          <cell r="Y119" t="str">
            <v>Input 100-240V~1.6A 50-60Hz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8"/>
  <sheetViews>
    <sheetView zoomScale="85" zoomScaleNormal="85" workbookViewId="0">
      <pane xSplit="1" ySplit="1" topLeftCell="B2" activePane="bottomRight" state="frozen"/>
      <selection pane="topRight" activeCell="E1" sqref="E1"/>
      <selection pane="bottomLeft" activeCell="A4" sqref="A4"/>
      <selection pane="bottomRight" activeCell="L15" sqref="L15"/>
    </sheetView>
  </sheetViews>
  <sheetFormatPr defaultColWidth="9" defaultRowHeight="15.75"/>
  <cols>
    <col min="1" max="1" width="26" style="56" customWidth="1"/>
    <col min="2" max="2" width="52.140625" style="56" bestFit="1" customWidth="1"/>
    <col min="3" max="3" width="14.140625" style="56" customWidth="1"/>
    <col min="4" max="4" width="14.7109375" customWidth="1"/>
    <col min="5" max="5" width="13.28515625" style="56" customWidth="1"/>
    <col min="6" max="6" width="5.85546875" style="56" customWidth="1"/>
    <col min="7" max="7" width="13.28515625" style="56" customWidth="1"/>
    <col min="8" max="8" width="9" style="56" hidden="1" customWidth="1"/>
    <col min="9" max="11" width="9" style="56"/>
    <col min="12" max="12" width="18.28515625" style="56" customWidth="1"/>
    <col min="13" max="13" width="22.140625" style="56" bestFit="1" customWidth="1"/>
    <col min="14" max="14" width="14.5703125" style="56" customWidth="1"/>
    <col min="15" max="15" width="22.7109375" style="56" bestFit="1" customWidth="1"/>
    <col min="16" max="16" width="29.28515625" style="56" bestFit="1" customWidth="1"/>
    <col min="17" max="17" width="13.7109375" style="56" bestFit="1" customWidth="1"/>
    <col min="18" max="16384" width="9" style="56"/>
  </cols>
  <sheetData>
    <row r="1" spans="1:17" s="57" customFormat="1">
      <c r="A1" s="73" t="s">
        <v>24</v>
      </c>
      <c r="B1" s="73" t="s">
        <v>28</v>
      </c>
      <c r="C1" s="74" t="s">
        <v>29</v>
      </c>
      <c r="D1" s="71"/>
      <c r="E1" s="74" t="s">
        <v>26</v>
      </c>
      <c r="F1" s="73"/>
      <c r="G1" s="75" t="s">
        <v>25</v>
      </c>
      <c r="H1" s="75"/>
      <c r="I1" s="76" t="s">
        <v>27</v>
      </c>
      <c r="J1" s="107"/>
      <c r="K1" s="107"/>
      <c r="L1" s="57" t="s">
        <v>33</v>
      </c>
    </row>
    <row r="2" spans="1:17" s="57" customFormat="1" ht="16.5" customHeight="1">
      <c r="A2" s="77" t="str">
        <f>+'PACK-INV'!C16</f>
        <v>PA-1131-5SC</v>
      </c>
      <c r="B2" s="78" t="str">
        <f t="shared" ref="B2:B7" si="0">+M2&amp;N2&amp;O2&amp;P2&amp;Q2</f>
        <v>Bộ chuyển đổi nguồn điện modelPA-1131-5SC Output 12V-10.5AInput 100-240VAC~1.6-0.7A 50/60Hz, (đầu ra có dây dẫn, dùng cho thiết bị chia mạng) ,mới 100%</v>
      </c>
      <c r="C2" s="79">
        <v>85044090</v>
      </c>
      <c r="D2" s="58" t="s">
        <v>9</v>
      </c>
      <c r="E2" s="79">
        <f>+'PACK-INV'!E16</f>
        <v>3240</v>
      </c>
      <c r="F2" s="77" t="s">
        <v>21</v>
      </c>
      <c r="G2" s="80">
        <f>+'PACK-INV'!L16</f>
        <v>34.6690629</v>
      </c>
      <c r="H2" s="72">
        <f t="shared" ref="H2:H7" si="1">E2*G2</f>
        <v>112327.763796</v>
      </c>
      <c r="I2" s="72">
        <f>+ROUND(H2,2)</f>
        <v>112327.76</v>
      </c>
      <c r="J2" s="108">
        <f>E2</f>
        <v>3240</v>
      </c>
      <c r="K2" s="57" t="s">
        <v>61</v>
      </c>
      <c r="M2" s="57" t="s">
        <v>66</v>
      </c>
      <c r="N2" s="57" t="str">
        <f>'PACK-INV'!C16</f>
        <v>PA-1131-5SC</v>
      </c>
      <c r="O2" s="101" t="str">
        <f>'PACK-INV'!Z16</f>
        <v xml:space="preserve"> Output 12V-10.5A</v>
      </c>
      <c r="P2" s="101" t="str">
        <f>'PACK-INV'!AA16</f>
        <v>Input 100-240VAC~1.6-0.7A 50/60Hz</v>
      </c>
      <c r="Q2" s="57" t="s">
        <v>69</v>
      </c>
    </row>
    <row r="3" spans="1:17" s="57" customFormat="1" ht="16.5" customHeight="1">
      <c r="A3" s="77" t="str">
        <f>+'PACK-INV'!C17</f>
        <v>PA-1131-5SC</v>
      </c>
      <c r="B3" s="78" t="str">
        <f t="shared" ref="B3" si="2">+M3&amp;N3&amp;O3&amp;P3&amp;Q3</f>
        <v>Bộ chuyển đổi nguồn điện modelPA-1131-5SC Output 12V-10.5AInput 100-240VAC~1.6-0.7A 50/60Hz, (đầu ra có dây dẫn, dùng cho thiết bị chia mạng) ,mới 100%</v>
      </c>
      <c r="C3" s="79">
        <v>85044090</v>
      </c>
      <c r="D3" s="58" t="s">
        <v>9</v>
      </c>
      <c r="E3" s="79">
        <f>+'PACK-INV'!E17</f>
        <v>927</v>
      </c>
      <c r="F3" s="77" t="s">
        <v>21</v>
      </c>
      <c r="G3" s="80">
        <f>+'PACK-INV'!L17</f>
        <v>34.6690629</v>
      </c>
      <c r="H3" s="72">
        <f t="shared" ref="H3" si="3">E3*G3</f>
        <v>32138.221308299999</v>
      </c>
      <c r="I3" s="72">
        <f t="shared" ref="I3:I7" si="4">+ROUND(H3,2)</f>
        <v>32138.22</v>
      </c>
      <c r="J3" s="108">
        <f t="shared" ref="J3:J7" si="5">E3</f>
        <v>927</v>
      </c>
      <c r="K3" s="57" t="s">
        <v>61</v>
      </c>
      <c r="M3" s="57" t="s">
        <v>66</v>
      </c>
      <c r="N3" s="57" t="str">
        <f>'PACK-INV'!C17</f>
        <v>PA-1131-5SC</v>
      </c>
      <c r="O3" s="101" t="str">
        <f>'PACK-INV'!Z17</f>
        <v xml:space="preserve"> Output 12V-10.5A</v>
      </c>
      <c r="P3" s="101" t="str">
        <f>'PACK-INV'!AA17</f>
        <v>Input 100-240VAC~1.6-0.7A 50/60Hz</v>
      </c>
      <c r="Q3" s="57" t="s">
        <v>69</v>
      </c>
    </row>
    <row r="4" spans="1:17" s="57" customFormat="1" ht="16.5" customHeight="1">
      <c r="A4" s="77" t="str">
        <f>+'PACK-INV'!C18</f>
        <v>PA-1131-5SC</v>
      </c>
      <c r="B4" s="78" t="str">
        <f t="shared" si="0"/>
        <v>Bộ chuyển đổi nguồn điện modelPA-1131-5SC Output 12V-10.5AInput 100-240VAC~1.6-0.7A 50/60Hz, (đầu ra có dây dẫn, dùng cho thiết bị chia mạng) ,mới 100%</v>
      </c>
      <c r="C4" s="79">
        <v>85044090</v>
      </c>
      <c r="D4" s="58" t="s">
        <v>9</v>
      </c>
      <c r="E4" s="79">
        <f>+'PACK-INV'!E18</f>
        <v>927</v>
      </c>
      <c r="F4" s="77" t="s">
        <v>21</v>
      </c>
      <c r="G4" s="80">
        <f>+'PACK-INV'!L18</f>
        <v>34.6690629</v>
      </c>
      <c r="H4" s="72">
        <f t="shared" si="1"/>
        <v>32138.221308299999</v>
      </c>
      <c r="I4" s="72">
        <f t="shared" si="4"/>
        <v>32138.22</v>
      </c>
      <c r="J4" s="108">
        <f t="shared" si="5"/>
        <v>927</v>
      </c>
      <c r="K4" s="57" t="s">
        <v>61</v>
      </c>
      <c r="M4" s="57" t="s">
        <v>66</v>
      </c>
      <c r="N4" s="57" t="str">
        <f>'PACK-INV'!C18</f>
        <v>PA-1131-5SC</v>
      </c>
      <c r="O4" s="101" t="str">
        <f>'PACK-INV'!Z18</f>
        <v xml:space="preserve"> Output 12V-10.5A</v>
      </c>
      <c r="P4" s="101" t="str">
        <f>'PACK-INV'!AA18</f>
        <v>Input 100-240VAC~1.6-0.7A 50/60Hz</v>
      </c>
      <c r="Q4" s="57" t="s">
        <v>69</v>
      </c>
    </row>
    <row r="5" spans="1:17" s="57" customFormat="1" ht="16.5" customHeight="1">
      <c r="A5" s="77" t="str">
        <f>+'PACK-INV'!C19</f>
        <v>PA-1131-5SC</v>
      </c>
      <c r="B5" s="78" t="str">
        <f t="shared" ref="B5:B6" si="6">+M5&amp;N5&amp;O5&amp;P5&amp;Q5</f>
        <v>Bộ chuyển đổi nguồn điện modelPA-1131-5SC Output 12V-10.5AInput 100-240VAC~1.6-0.7A 50/60Hz, (đầu ra có dây dẫn, dùng cho thiết bị chia mạng) ,mới 100%</v>
      </c>
      <c r="C5" s="79">
        <v>85044090</v>
      </c>
      <c r="D5" s="58" t="s">
        <v>9</v>
      </c>
      <c r="E5" s="79">
        <f>+'PACK-INV'!E19</f>
        <v>927</v>
      </c>
      <c r="F5" s="77" t="s">
        <v>21</v>
      </c>
      <c r="G5" s="80">
        <f>+'PACK-INV'!L19</f>
        <v>34.6690629</v>
      </c>
      <c r="H5" s="72">
        <f t="shared" ref="H5:H6" si="7">E5*G5</f>
        <v>32138.221308299999</v>
      </c>
      <c r="I5" s="72">
        <f t="shared" si="4"/>
        <v>32138.22</v>
      </c>
      <c r="J5" s="108">
        <f t="shared" si="5"/>
        <v>927</v>
      </c>
      <c r="K5" s="57" t="s">
        <v>61</v>
      </c>
      <c r="M5" s="57" t="s">
        <v>66</v>
      </c>
      <c r="N5" s="57" t="str">
        <f>'PACK-INV'!C19</f>
        <v>PA-1131-5SC</v>
      </c>
      <c r="O5" s="101" t="str">
        <f>'PACK-INV'!Z19</f>
        <v xml:space="preserve"> Output 12V-10.5A</v>
      </c>
      <c r="P5" s="101" t="str">
        <f>'PACK-INV'!AA19</f>
        <v>Input 100-240VAC~1.6-0.7A 50/60Hz</v>
      </c>
      <c r="Q5" s="57" t="s">
        <v>69</v>
      </c>
    </row>
    <row r="6" spans="1:17" s="57" customFormat="1" ht="16.5" customHeight="1">
      <c r="A6" s="77" t="str">
        <f>+'PACK-INV'!C20</f>
        <v>PA-1131-5SC</v>
      </c>
      <c r="B6" s="78" t="str">
        <f t="shared" si="6"/>
        <v>Bộ chuyển đổi nguồn điện modelPA-1131-5SC Output 12V-10.5AInput 100-240VAC~1.6-0.7A 50/60Hz, (đầu ra có dây dẫn, dùng cho thiết bị chia mạng) ,mới 100%</v>
      </c>
      <c r="C6" s="79">
        <v>85044090</v>
      </c>
      <c r="D6" s="58" t="s">
        <v>9</v>
      </c>
      <c r="E6" s="79">
        <f>+'PACK-INV'!E20</f>
        <v>927</v>
      </c>
      <c r="F6" s="77" t="s">
        <v>21</v>
      </c>
      <c r="G6" s="80">
        <f>+'PACK-INV'!L20</f>
        <v>34.6690629</v>
      </c>
      <c r="H6" s="72">
        <f t="shared" si="7"/>
        <v>32138.221308299999</v>
      </c>
      <c r="I6" s="72">
        <f t="shared" si="4"/>
        <v>32138.22</v>
      </c>
      <c r="J6" s="108">
        <f t="shared" si="5"/>
        <v>927</v>
      </c>
      <c r="K6" s="57" t="s">
        <v>61</v>
      </c>
      <c r="M6" s="57" t="s">
        <v>66</v>
      </c>
      <c r="N6" s="57" t="str">
        <f>'PACK-INV'!C20</f>
        <v>PA-1131-5SC</v>
      </c>
      <c r="O6" s="101" t="str">
        <f>'PACK-INV'!Z20</f>
        <v xml:space="preserve"> Output 12V-10.5A</v>
      </c>
      <c r="P6" s="101" t="str">
        <f>'PACK-INV'!AA20</f>
        <v>Input 100-240VAC~1.6-0.7A 50/60Hz</v>
      </c>
      <c r="Q6" s="57" t="s">
        <v>69</v>
      </c>
    </row>
    <row r="7" spans="1:17" s="57" customFormat="1" ht="16.5" customHeight="1">
      <c r="A7" s="77" t="str">
        <f>+'PACK-INV'!C21</f>
        <v>PA-1131-5SC</v>
      </c>
      <c r="B7" s="78" t="str">
        <f t="shared" si="0"/>
        <v>Bộ chuyển đổi nguồn điện modelPA-1131-5SC Output 12V-10.5AInput 100-240VAC~1.6-0.7A 50/60Hz, (đầu ra có dây dẫn, dùng cho thiết bị chia mạng) ,mới 100%</v>
      </c>
      <c r="C7" s="79">
        <v>85044090</v>
      </c>
      <c r="D7" s="58" t="s">
        <v>9</v>
      </c>
      <c r="E7" s="79">
        <f>+'PACK-INV'!E21</f>
        <v>927</v>
      </c>
      <c r="F7" s="77" t="s">
        <v>21</v>
      </c>
      <c r="G7" s="80">
        <f>+'PACK-INV'!L21</f>
        <v>34.6690629</v>
      </c>
      <c r="H7" s="72">
        <f t="shared" si="1"/>
        <v>32138.221308299999</v>
      </c>
      <c r="I7" s="72">
        <f t="shared" si="4"/>
        <v>32138.22</v>
      </c>
      <c r="J7" s="108">
        <f t="shared" si="5"/>
        <v>927</v>
      </c>
      <c r="K7" s="57" t="s">
        <v>61</v>
      </c>
      <c r="M7" s="57" t="s">
        <v>66</v>
      </c>
      <c r="N7" s="57" t="str">
        <f>'PACK-INV'!C21</f>
        <v>PA-1131-5SC</v>
      </c>
      <c r="O7" s="101" t="str">
        <f>'PACK-INV'!Z21</f>
        <v xml:space="preserve"> Output 12V-10.5A</v>
      </c>
      <c r="P7" s="101" t="str">
        <f>'PACK-INV'!AA21</f>
        <v>Input 100-240VAC~1.6-0.7A 50/60Hz</v>
      </c>
      <c r="Q7" s="57" t="s">
        <v>69</v>
      </c>
    </row>
    <row r="8" spans="1:17">
      <c r="P8" s="101"/>
    </row>
  </sheetData>
  <autoFilter ref="A1:N7" xr:uid="{00000000-0009-0000-0000-000002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U35"/>
  <sheetViews>
    <sheetView tabSelected="1" topLeftCell="E5" zoomScale="90" zoomScaleNormal="90" workbookViewId="0">
      <selection activeCell="Z11" sqref="Z11"/>
    </sheetView>
  </sheetViews>
  <sheetFormatPr defaultColWidth="9.140625" defaultRowHeight="15"/>
  <cols>
    <col min="1" max="1" width="19.28515625" style="11" customWidth="1"/>
    <col min="2" max="2" width="32.85546875" style="11" customWidth="1"/>
    <col min="3" max="3" width="23.7109375" style="11" customWidth="1"/>
    <col min="4" max="4" width="62.7109375" style="11" customWidth="1"/>
    <col min="5" max="5" width="9.42578125" style="11" customWidth="1"/>
    <col min="6" max="7" width="9.28515625" style="11" customWidth="1"/>
    <col min="8" max="8" width="10.85546875" style="11" customWidth="1"/>
    <col min="9" max="9" width="8.85546875" style="11" customWidth="1"/>
    <col min="10" max="10" width="9.140625" style="11" customWidth="1"/>
    <col min="11" max="11" width="10.5703125" style="11" customWidth="1"/>
    <col min="12" max="14" width="15.5703125" style="11" customWidth="1"/>
    <col min="15" max="15" width="11" style="11" customWidth="1"/>
    <col min="16" max="16" width="11.7109375" style="11" customWidth="1"/>
    <col min="17" max="20" width="11" style="11" customWidth="1"/>
    <col min="21" max="21" width="11.5703125" style="11" customWidth="1"/>
    <col min="22" max="22" width="13.140625" style="11" customWidth="1"/>
    <col min="23" max="23" width="18.85546875" style="11" customWidth="1"/>
    <col min="24" max="24" width="14.85546875" style="11" customWidth="1"/>
    <col min="25" max="25" width="14.5703125" style="11" customWidth="1"/>
    <col min="26" max="26" width="11.7109375" style="11" customWidth="1"/>
    <col min="27" max="27" width="9.140625" style="11" customWidth="1"/>
    <col min="28" max="16384" width="9.140625" style="11"/>
  </cols>
  <sheetData>
    <row r="1" spans="1:27" s="18" customFormat="1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9"/>
      <c r="M1" s="9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</row>
    <row r="2" spans="1:27" s="18" customFormat="1" ht="27.4" customHeight="1">
      <c r="A2" s="118" t="s">
        <v>0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36"/>
      <c r="P2" s="36"/>
      <c r="Q2" s="36"/>
      <c r="R2" s="36"/>
      <c r="S2" s="36"/>
      <c r="T2" s="36"/>
      <c r="U2" s="36"/>
      <c r="V2" s="8"/>
      <c r="W2" s="8"/>
      <c r="X2" s="8"/>
      <c r="Y2" s="8"/>
    </row>
    <row r="3" spans="1:27" s="18" customFormat="1" ht="15.75">
      <c r="A3" s="30" t="s">
        <v>30</v>
      </c>
      <c r="B3" s="98" t="s">
        <v>72</v>
      </c>
      <c r="E3" s="25"/>
      <c r="H3" s="31" t="s">
        <v>1</v>
      </c>
      <c r="K3" s="31"/>
      <c r="L3" s="85">
        <v>45611</v>
      </c>
      <c r="M3" s="85"/>
      <c r="N3" s="85"/>
      <c r="O3" s="81"/>
      <c r="P3" s="81"/>
      <c r="Q3" s="81"/>
      <c r="R3" s="81"/>
      <c r="S3" s="81"/>
      <c r="T3" s="81"/>
      <c r="U3" s="81"/>
      <c r="V3" s="8"/>
      <c r="W3" s="8"/>
      <c r="X3" s="8"/>
      <c r="Y3" s="8"/>
    </row>
    <row r="4" spans="1:27" s="3" customFormat="1" ht="15.75">
      <c r="A4" s="35" t="s">
        <v>20</v>
      </c>
      <c r="B4" s="122" t="s">
        <v>39</v>
      </c>
      <c r="C4" s="122"/>
      <c r="D4" s="122"/>
      <c r="E4" s="122"/>
      <c r="F4" s="49"/>
      <c r="G4" s="49"/>
      <c r="H4" s="49"/>
      <c r="I4" s="49"/>
      <c r="J4" s="49"/>
      <c r="K4" s="60"/>
      <c r="L4" s="61"/>
      <c r="M4" s="61"/>
      <c r="N4" s="31"/>
      <c r="O4" s="31"/>
      <c r="P4" s="31"/>
      <c r="Q4" s="31"/>
      <c r="R4" s="31"/>
      <c r="S4" s="31"/>
      <c r="T4" s="31"/>
      <c r="U4" s="31"/>
      <c r="V4" s="62"/>
      <c r="W4" s="62"/>
      <c r="X4" s="62"/>
      <c r="Y4" s="62"/>
    </row>
    <row r="5" spans="1:27" s="3" customFormat="1" ht="27.75" customHeight="1">
      <c r="A5" s="45" t="s">
        <v>2</v>
      </c>
      <c r="B5" s="117" t="s">
        <v>38</v>
      </c>
      <c r="C5" s="117"/>
      <c r="D5" s="117"/>
      <c r="E5" s="59"/>
      <c r="F5" s="49"/>
      <c r="G5" s="49"/>
      <c r="H5" s="49"/>
      <c r="I5" s="49"/>
      <c r="J5" s="49"/>
      <c r="K5" s="60"/>
      <c r="L5" s="61"/>
      <c r="M5" s="61"/>
      <c r="N5" s="31"/>
      <c r="O5" s="31"/>
      <c r="P5" s="31"/>
      <c r="Q5" s="31"/>
      <c r="R5" s="31"/>
      <c r="S5" s="31"/>
      <c r="T5" s="31"/>
      <c r="U5" s="31"/>
      <c r="V5" s="62"/>
      <c r="W5" s="62"/>
      <c r="X5" s="62"/>
      <c r="Y5" s="62"/>
    </row>
    <row r="6" spans="1:27" s="3" customFormat="1" ht="21.75" customHeight="1">
      <c r="A6" s="46" t="s">
        <v>17</v>
      </c>
      <c r="B6" s="49" t="s">
        <v>14</v>
      </c>
      <c r="C6" s="49"/>
      <c r="D6" s="49"/>
      <c r="E6" s="49"/>
      <c r="F6" s="49"/>
      <c r="G6" s="49"/>
      <c r="H6" s="49"/>
      <c r="I6" s="49"/>
      <c r="J6" s="49"/>
      <c r="K6" s="60"/>
      <c r="L6" s="61"/>
      <c r="M6" s="61"/>
      <c r="N6" s="31"/>
      <c r="O6" s="31"/>
      <c r="P6" s="31"/>
      <c r="Q6" s="31"/>
      <c r="R6" s="31"/>
      <c r="S6" s="31"/>
      <c r="T6" s="31"/>
      <c r="U6" s="31"/>
      <c r="V6" s="62"/>
      <c r="W6" s="62"/>
      <c r="X6" s="62"/>
      <c r="Y6" s="62"/>
    </row>
    <row r="7" spans="1:27" s="3" customFormat="1" ht="32.25" customHeight="1">
      <c r="A7" s="47" t="s">
        <v>2</v>
      </c>
      <c r="B7" s="117" t="s">
        <v>40</v>
      </c>
      <c r="C7" s="117"/>
      <c r="D7" s="117"/>
      <c r="E7" s="117"/>
      <c r="F7" s="117"/>
      <c r="G7" s="86"/>
      <c r="H7" s="86"/>
      <c r="I7" s="86"/>
      <c r="J7" s="86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2"/>
      <c r="W7" s="69"/>
      <c r="X7" s="69"/>
      <c r="Y7" s="69"/>
    </row>
    <row r="8" spans="1:27" s="3" customFormat="1" ht="28.5" customHeight="1">
      <c r="A8" s="48" t="s">
        <v>16</v>
      </c>
      <c r="B8" s="122" t="s">
        <v>70</v>
      </c>
      <c r="C8" s="122"/>
      <c r="D8" s="122"/>
      <c r="E8" s="122"/>
      <c r="F8" s="122"/>
      <c r="G8" s="122"/>
      <c r="H8" s="122"/>
      <c r="I8" s="122"/>
      <c r="J8" s="122"/>
      <c r="K8" s="122"/>
      <c r="L8" s="31"/>
      <c r="M8" s="31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</row>
    <row r="9" spans="1:27" s="3" customFormat="1" ht="28.5" customHeight="1">
      <c r="A9" s="24" t="s">
        <v>44</v>
      </c>
      <c r="B9" s="117" t="s">
        <v>64</v>
      </c>
      <c r="C9" s="117"/>
      <c r="D9" s="117"/>
      <c r="E9" s="59"/>
      <c r="F9" s="59"/>
      <c r="G9" s="59"/>
      <c r="H9" s="59"/>
      <c r="I9" s="59"/>
      <c r="J9" s="59"/>
      <c r="K9" s="59"/>
      <c r="L9" s="31"/>
      <c r="M9" s="31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</row>
    <row r="10" spans="1:27" s="3" customFormat="1" ht="34.700000000000003" customHeight="1">
      <c r="A10" s="24" t="s">
        <v>2</v>
      </c>
      <c r="B10" s="117" t="s">
        <v>63</v>
      </c>
      <c r="C10" s="117"/>
      <c r="D10" s="117"/>
      <c r="E10" s="117"/>
      <c r="F10" s="117"/>
      <c r="G10" s="117"/>
      <c r="H10" s="117"/>
      <c r="I10" s="117"/>
      <c r="J10" s="117"/>
      <c r="K10" s="117"/>
      <c r="L10" s="69"/>
      <c r="M10" s="69"/>
      <c r="N10" s="69"/>
      <c r="O10" s="69"/>
      <c r="P10" s="62"/>
      <c r="Q10" s="69"/>
      <c r="R10" s="69"/>
      <c r="S10" s="69"/>
      <c r="T10" s="69"/>
      <c r="U10" s="69"/>
      <c r="V10" s="69"/>
      <c r="W10" s="69"/>
      <c r="X10" s="69"/>
      <c r="Y10" s="69"/>
    </row>
    <row r="11" spans="1:27" s="3" customFormat="1" ht="15.75">
      <c r="A11" s="35" t="s">
        <v>3</v>
      </c>
      <c r="B11" s="65" t="s">
        <v>48</v>
      </c>
      <c r="C11" s="65"/>
      <c r="D11" s="65"/>
      <c r="E11" s="65"/>
      <c r="F11" s="64"/>
      <c r="G11" s="64"/>
      <c r="H11" s="95"/>
      <c r="I11" s="64"/>
      <c r="J11" s="64"/>
      <c r="K11" s="66"/>
      <c r="L11" s="61"/>
      <c r="M11" s="61"/>
      <c r="N11" s="69"/>
      <c r="O11" s="69"/>
      <c r="P11" s="62"/>
      <c r="Q11" s="31"/>
      <c r="R11" s="31"/>
      <c r="S11" s="31"/>
      <c r="T11" s="31"/>
      <c r="U11" s="31"/>
      <c r="V11" s="31"/>
      <c r="W11" s="61"/>
      <c r="X11" s="61"/>
      <c r="Y11" s="61"/>
    </row>
    <row r="12" spans="1:27" s="3" customFormat="1" ht="18" customHeight="1">
      <c r="A12" s="48" t="s">
        <v>4</v>
      </c>
      <c r="B12" s="123" t="s">
        <v>54</v>
      </c>
      <c r="C12" s="123"/>
      <c r="D12" s="123"/>
      <c r="E12" s="123"/>
      <c r="F12" s="64"/>
      <c r="G12" s="64"/>
      <c r="H12" s="64"/>
      <c r="I12" s="64"/>
      <c r="J12" s="64"/>
      <c r="K12" s="67"/>
      <c r="L12" s="61"/>
      <c r="M12" s="61"/>
      <c r="N12" s="69"/>
      <c r="O12" s="69"/>
      <c r="P12" s="62"/>
      <c r="Q12" s="31"/>
      <c r="R12" s="31"/>
      <c r="S12" s="31"/>
      <c r="T12" s="31"/>
      <c r="U12" s="31"/>
      <c r="V12" s="31"/>
      <c r="W12" s="61"/>
      <c r="X12" s="61"/>
      <c r="Y12" s="61"/>
    </row>
    <row r="13" spans="1:27" s="3" customFormat="1" ht="15.75">
      <c r="A13" s="48" t="s">
        <v>11</v>
      </c>
      <c r="B13" s="68" t="s">
        <v>65</v>
      </c>
      <c r="C13" s="63"/>
      <c r="D13" s="63"/>
      <c r="E13" s="63"/>
      <c r="F13" s="64"/>
      <c r="G13" s="64"/>
      <c r="H13" s="64"/>
      <c r="I13" s="64"/>
      <c r="J13" s="64"/>
      <c r="K13" s="67"/>
      <c r="L13" s="61"/>
      <c r="M13" s="61"/>
      <c r="N13" s="69"/>
      <c r="O13" s="69"/>
      <c r="P13" s="62"/>
      <c r="Q13" s="31"/>
      <c r="R13" s="31"/>
      <c r="S13" s="31"/>
      <c r="T13" s="31"/>
      <c r="U13" s="31"/>
      <c r="V13" s="84"/>
      <c r="W13" s="100"/>
      <c r="X13" s="61"/>
      <c r="Y13" s="61"/>
    </row>
    <row r="14" spans="1:27" s="3" customFormat="1" ht="20.25">
      <c r="A14" s="70" t="s">
        <v>41</v>
      </c>
      <c r="B14" s="44"/>
      <c r="C14" s="23"/>
      <c r="D14" s="96" t="str">
        <f>+B8&amp;" as below:"</f>
        <v>BANG TAI INTERNATIONAL LOGISTICS BU: CNSBG-GH(NSD) as below:</v>
      </c>
      <c r="E14" s="23"/>
      <c r="F14" s="21"/>
      <c r="G14" s="21"/>
      <c r="H14" s="21"/>
      <c r="I14" s="21"/>
      <c r="J14" s="21"/>
      <c r="K14" s="22"/>
      <c r="L14" s="6"/>
      <c r="M14" s="6"/>
      <c r="N14" s="2"/>
      <c r="O14" s="69"/>
      <c r="P14" s="2"/>
      <c r="Q14" s="2"/>
      <c r="R14" s="2"/>
      <c r="S14" s="2"/>
      <c r="T14" s="2"/>
      <c r="U14" s="2"/>
      <c r="V14" s="4"/>
      <c r="W14" s="6"/>
      <c r="X14" s="6"/>
      <c r="Y14" s="61"/>
    </row>
    <row r="15" spans="1:27" ht="25.5">
      <c r="A15" s="50" t="s">
        <v>22</v>
      </c>
      <c r="B15" s="50" t="s">
        <v>45</v>
      </c>
      <c r="C15" s="50" t="s">
        <v>23</v>
      </c>
      <c r="D15" s="50" t="s">
        <v>12</v>
      </c>
      <c r="E15" s="51" t="s">
        <v>35</v>
      </c>
      <c r="F15" s="52" t="s">
        <v>18</v>
      </c>
      <c r="G15" s="116"/>
      <c r="H15" s="53" t="s">
        <v>46</v>
      </c>
      <c r="I15" s="115"/>
      <c r="J15" s="116"/>
      <c r="K15" s="53" t="s">
        <v>19</v>
      </c>
      <c r="L15" s="54" t="s">
        <v>5</v>
      </c>
      <c r="M15" s="83" t="s">
        <v>31</v>
      </c>
      <c r="N15" s="55" t="s">
        <v>10</v>
      </c>
      <c r="O15" s="83" t="s">
        <v>31</v>
      </c>
      <c r="P15" s="83" t="s">
        <v>31</v>
      </c>
      <c r="Q15" s="83" t="s">
        <v>31</v>
      </c>
      <c r="R15" s="83" t="s">
        <v>31</v>
      </c>
      <c r="S15" s="83" t="s">
        <v>34</v>
      </c>
      <c r="T15" s="83" t="s">
        <v>36</v>
      </c>
      <c r="U15" s="83" t="s">
        <v>37</v>
      </c>
      <c r="V15" s="52" t="s">
        <v>6</v>
      </c>
      <c r="W15" s="52" t="s">
        <v>7</v>
      </c>
      <c r="X15" s="83" t="s">
        <v>31</v>
      </c>
      <c r="Y15" s="52" t="s">
        <v>32</v>
      </c>
    </row>
    <row r="16" spans="1:27" s="104" customFormat="1" ht="21.75" customHeight="1">
      <c r="A16" s="39" t="s">
        <v>42</v>
      </c>
      <c r="B16" s="39" t="s">
        <v>71</v>
      </c>
      <c r="C16" s="39" t="s">
        <v>68</v>
      </c>
      <c r="D16" s="39" t="str">
        <f>_xlfn.XLOOKUP(C16,'[3]PMS (2)'!$B:$B,'[3]PMS (2)'!$C:$C)</f>
        <v>SWITCHING POWER SUPPLY;125W/12V</v>
      </c>
      <c r="E16" s="41">
        <v>3240</v>
      </c>
      <c r="F16" s="94">
        <f>E16/_xlfn.XLOOKUP(C16,'[3]PMS (2)'!$B:$B,'[3]PMS (2)'!$L:$L)</f>
        <v>360</v>
      </c>
      <c r="G16" s="94"/>
      <c r="H16" s="38">
        <f t="shared" ref="H16:H22" si="0">ROUNDUP(F16,0)</f>
        <v>360</v>
      </c>
      <c r="I16" s="38">
        <f t="shared" ref="I16:I22" si="1">+ROUNDUP(J16,0)</f>
        <v>10</v>
      </c>
      <c r="J16" s="91">
        <f>F16/_xlfn.XLOOKUP(C16,'[3]PMS (2)'!$B:$B,'[3]PMS (2)'!$K:$K)</f>
        <v>10</v>
      </c>
      <c r="K16" s="112">
        <f t="shared" ref="K16:K22" si="2">I16</f>
        <v>10</v>
      </c>
      <c r="L16" s="109">
        <f>VLOOKUP(C16,[4]Sheet1!$A:$Y,25,0)</f>
        <v>34.6690629</v>
      </c>
      <c r="M16" s="87">
        <f t="shared" ref="M16:M22" si="3">E16*L16</f>
        <v>112327.763796</v>
      </c>
      <c r="N16" s="105">
        <f t="shared" ref="N16:N22" si="4">ROUND(M16,2)</f>
        <v>112327.76</v>
      </c>
      <c r="O16" s="110">
        <f>_xlfn.XLOOKUP(C16,'[3]PMS (2)'!$B:$B,'[3]PMS (2)'!$G:$G)</f>
        <v>0.63600000000000001</v>
      </c>
      <c r="P16" s="111">
        <f t="shared" ref="P16:P22" si="5">+O16*E16</f>
        <v>2060.64</v>
      </c>
      <c r="Q16" s="111">
        <f>_xlfn.XLOOKUP(C16,'[3]PMS (2)'!$B:$B,'[3]PMS (2)'!$H:$H)</f>
        <v>264.43</v>
      </c>
      <c r="R16" s="111">
        <f t="shared" ref="R16:R22" si="6">Q16*K16</f>
        <v>2644.3</v>
      </c>
      <c r="S16" s="111">
        <f>_xlfn.XLOOKUP(C16,'[3]PMS (2)'!$B:$B,'[3]PMS (2)'!$M:$M)</f>
        <v>15.67</v>
      </c>
      <c r="T16" s="111">
        <f>_xlfn.XLOOKUP(C16,'[3]PMS (2)'!$B:$B,'[3]PMS (2)'!$N:$N)</f>
        <v>248.76</v>
      </c>
      <c r="U16" s="111">
        <f>_xlfn.XLOOKUP(C16,[5]PMS!$B:$B,[5]PMS!$O:$O)</f>
        <v>0</v>
      </c>
      <c r="V16" s="32">
        <f t="shared" ref="V16:V25" si="7">O16*E16</f>
        <v>2060.64</v>
      </c>
      <c r="W16" s="114">
        <v>2648.29</v>
      </c>
      <c r="X16" s="32">
        <f>_xlfn.XLOOKUP(C16,[5]PMS!$B:$B,[5]PMS!$J:$J)</f>
        <v>1.5872219999999999</v>
      </c>
      <c r="Y16" s="32">
        <f t="shared" ref="Y16:Y25" si="8">X16*J16</f>
        <v>15.872219999999999</v>
      </c>
      <c r="Z16" s="103" t="str">
        <f>_xlfn.XLOOKUP(C16,[5]PMS!$B:$B,[5]PMS!$X:$X)</f>
        <v xml:space="preserve"> Output 12V-10.5A</v>
      </c>
      <c r="AA16" s="103" t="str">
        <f>_xlfn.XLOOKUP(C16,[5]PMS!$B:$B,[5]PMS!$Y:$Y)</f>
        <v>Input 100-240VAC~1.6-0.7A 50/60Hz</v>
      </c>
    </row>
    <row r="17" spans="1:255" s="104" customFormat="1" ht="21.75" customHeight="1">
      <c r="A17" s="39" t="s">
        <v>42</v>
      </c>
      <c r="B17" s="39" t="s">
        <v>71</v>
      </c>
      <c r="C17" s="39" t="s">
        <v>68</v>
      </c>
      <c r="D17" s="39" t="str">
        <f>_xlfn.XLOOKUP(C17,'[3]PMS (2)'!$B:$B,'[3]PMS (2)'!$C:$C)</f>
        <v>SWITCHING POWER SUPPLY;125W/12V</v>
      </c>
      <c r="E17" s="41">
        <v>927</v>
      </c>
      <c r="F17" s="94">
        <f>E17/_xlfn.XLOOKUP(C17,'[3]PMS (2)'!$B:$B,'[3]PMS (2)'!$L:$L)</f>
        <v>103</v>
      </c>
      <c r="G17" s="94"/>
      <c r="H17" s="38">
        <f t="shared" si="0"/>
        <v>103</v>
      </c>
      <c r="I17" s="38">
        <f t="shared" si="1"/>
        <v>3</v>
      </c>
      <c r="J17" s="91">
        <f>F17/_xlfn.XLOOKUP(C17,'[3]PMS (2)'!$B:$B,'[3]PMS (2)'!$K:$K)</f>
        <v>2.8611111111111112</v>
      </c>
      <c r="K17" s="112">
        <f t="shared" si="2"/>
        <v>3</v>
      </c>
      <c r="L17" s="109">
        <f>VLOOKUP(C17,[4]Sheet1!$A:$Y,25,0)</f>
        <v>34.6690629</v>
      </c>
      <c r="M17" s="87">
        <f t="shared" si="3"/>
        <v>32138.221308299999</v>
      </c>
      <c r="N17" s="105">
        <f t="shared" si="4"/>
        <v>32138.22</v>
      </c>
      <c r="O17" s="110">
        <f>_xlfn.XLOOKUP(C17,'[3]PMS (2)'!$B:$B,'[3]PMS (2)'!$G:$G)</f>
        <v>0.63600000000000001</v>
      </c>
      <c r="P17" s="111">
        <f t="shared" si="5"/>
        <v>589.572</v>
      </c>
      <c r="Q17" s="111">
        <f>_xlfn.XLOOKUP(C17,'[3]PMS (2)'!$B:$B,'[3]PMS (2)'!$H:$H)</f>
        <v>264.43</v>
      </c>
      <c r="R17" s="111">
        <f t="shared" si="6"/>
        <v>793.29</v>
      </c>
      <c r="S17" s="111">
        <f>_xlfn.XLOOKUP(C17,'[3]PMS (2)'!$B:$B,'[3]PMS (2)'!$M:$M)</f>
        <v>15.67</v>
      </c>
      <c r="T17" s="111">
        <f>_xlfn.XLOOKUP(C17,'[3]PMS (2)'!$B:$B,'[3]PMS (2)'!$N:$N)</f>
        <v>248.76</v>
      </c>
      <c r="U17" s="111">
        <f>_xlfn.XLOOKUP(C17,[5]PMS!$B:$B,[5]PMS!$O:$O)</f>
        <v>0</v>
      </c>
      <c r="V17" s="32">
        <f t="shared" ref="V17:V22" si="9">O17*E17</f>
        <v>589.572</v>
      </c>
      <c r="W17" s="114">
        <v>759.93</v>
      </c>
      <c r="X17" s="32">
        <f>_xlfn.XLOOKUP(C17,[5]PMS!$B:$B,[5]PMS!$J:$J)</f>
        <v>1.5872219999999999</v>
      </c>
      <c r="Y17" s="32">
        <f t="shared" ref="Y17:Y22" si="10">X17*J17</f>
        <v>4.5412184999999994</v>
      </c>
      <c r="Z17" s="103" t="str">
        <f>_xlfn.XLOOKUP(C17,[5]PMS!$B:$B,[5]PMS!$X:$X)</f>
        <v xml:space="preserve"> Output 12V-10.5A</v>
      </c>
      <c r="AA17" s="103" t="str">
        <f>_xlfn.XLOOKUP(C17,[5]PMS!$B:$B,[5]PMS!$Y:$Y)</f>
        <v>Input 100-240VAC~1.6-0.7A 50/60Hz</v>
      </c>
    </row>
    <row r="18" spans="1:255" s="104" customFormat="1" ht="21.75" customHeight="1">
      <c r="A18" s="39" t="s">
        <v>42</v>
      </c>
      <c r="B18" s="39" t="s">
        <v>71</v>
      </c>
      <c r="C18" s="39" t="s">
        <v>68</v>
      </c>
      <c r="D18" s="39" t="str">
        <f>_xlfn.XLOOKUP(C18,'[3]PMS (2)'!$B:$B,'[3]PMS (2)'!$C:$C)</f>
        <v>SWITCHING POWER SUPPLY;125W/12V</v>
      </c>
      <c r="E18" s="41">
        <v>927</v>
      </c>
      <c r="F18" s="94">
        <f>E18/_xlfn.XLOOKUP(C18,'[3]PMS (2)'!$B:$B,'[3]PMS (2)'!$L:$L)</f>
        <v>103</v>
      </c>
      <c r="G18" s="94"/>
      <c r="H18" s="38">
        <f t="shared" si="0"/>
        <v>103</v>
      </c>
      <c r="I18" s="38">
        <f t="shared" si="1"/>
        <v>3</v>
      </c>
      <c r="J18" s="91">
        <f>F18/_xlfn.XLOOKUP(C18,'[3]PMS (2)'!$B:$B,'[3]PMS (2)'!$K:$K)</f>
        <v>2.8611111111111112</v>
      </c>
      <c r="K18" s="112">
        <f t="shared" si="2"/>
        <v>3</v>
      </c>
      <c r="L18" s="109">
        <f>VLOOKUP(C18,[4]Sheet1!$A:$Y,25,0)</f>
        <v>34.6690629</v>
      </c>
      <c r="M18" s="87">
        <f t="shared" si="3"/>
        <v>32138.221308299999</v>
      </c>
      <c r="N18" s="105">
        <f t="shared" si="4"/>
        <v>32138.22</v>
      </c>
      <c r="O18" s="110">
        <f>_xlfn.XLOOKUP(C18,'[3]PMS (2)'!$B:$B,'[3]PMS (2)'!$G:$G)</f>
        <v>0.63600000000000001</v>
      </c>
      <c r="P18" s="111">
        <f t="shared" si="5"/>
        <v>589.572</v>
      </c>
      <c r="Q18" s="111">
        <f>_xlfn.XLOOKUP(C18,'[3]PMS (2)'!$B:$B,'[3]PMS (2)'!$H:$H)</f>
        <v>264.43</v>
      </c>
      <c r="R18" s="111">
        <f t="shared" si="6"/>
        <v>793.29</v>
      </c>
      <c r="S18" s="111">
        <f>_xlfn.XLOOKUP(C18,'[3]PMS (2)'!$B:$B,'[3]PMS (2)'!$M:$M)</f>
        <v>15.67</v>
      </c>
      <c r="T18" s="111">
        <f>_xlfn.XLOOKUP(C18,'[3]PMS (2)'!$B:$B,'[3]PMS (2)'!$N:$N)</f>
        <v>248.76</v>
      </c>
      <c r="U18" s="111">
        <f>_xlfn.XLOOKUP(C18,[5]PMS!$B:$B,[5]PMS!$O:$O)</f>
        <v>0</v>
      </c>
      <c r="V18" s="32">
        <f t="shared" si="9"/>
        <v>589.572</v>
      </c>
      <c r="W18" s="114">
        <v>759.93</v>
      </c>
      <c r="X18" s="32">
        <f>_xlfn.XLOOKUP(C18,[5]PMS!$B:$B,[5]PMS!$J:$J)</f>
        <v>1.5872219999999999</v>
      </c>
      <c r="Y18" s="32">
        <f t="shared" si="10"/>
        <v>4.5412184999999994</v>
      </c>
      <c r="Z18" s="103" t="str">
        <f>_xlfn.XLOOKUP(C18,[5]PMS!$B:$B,[5]PMS!$X:$X)</f>
        <v xml:space="preserve"> Output 12V-10.5A</v>
      </c>
      <c r="AA18" s="103" t="str">
        <f>_xlfn.XLOOKUP(C18,[5]PMS!$B:$B,[5]PMS!$Y:$Y)</f>
        <v>Input 100-240VAC~1.6-0.7A 50/60Hz</v>
      </c>
    </row>
    <row r="19" spans="1:255" s="104" customFormat="1" ht="21.75" customHeight="1">
      <c r="A19" s="39" t="s">
        <v>42</v>
      </c>
      <c r="B19" s="39" t="s">
        <v>71</v>
      </c>
      <c r="C19" s="39" t="s">
        <v>68</v>
      </c>
      <c r="D19" s="39" t="str">
        <f>_xlfn.XLOOKUP(C19,'[3]PMS (2)'!$B:$B,'[3]PMS (2)'!$C:$C)</f>
        <v>SWITCHING POWER SUPPLY;125W/12V</v>
      </c>
      <c r="E19" s="41">
        <v>927</v>
      </c>
      <c r="F19" s="94">
        <f>E19/_xlfn.XLOOKUP(C19,'[3]PMS (2)'!$B:$B,'[3]PMS (2)'!$L:$L)</f>
        <v>103</v>
      </c>
      <c r="G19" s="94"/>
      <c r="H19" s="38">
        <f t="shared" si="0"/>
        <v>103</v>
      </c>
      <c r="I19" s="38">
        <f t="shared" si="1"/>
        <v>3</v>
      </c>
      <c r="J19" s="91">
        <f>F19/_xlfn.XLOOKUP(C19,'[3]PMS (2)'!$B:$B,'[3]PMS (2)'!$K:$K)</f>
        <v>2.8611111111111112</v>
      </c>
      <c r="K19" s="112">
        <f t="shared" si="2"/>
        <v>3</v>
      </c>
      <c r="L19" s="109">
        <f>VLOOKUP(C19,[4]Sheet1!$A:$Y,25,0)</f>
        <v>34.6690629</v>
      </c>
      <c r="M19" s="87">
        <f t="shared" si="3"/>
        <v>32138.221308299999</v>
      </c>
      <c r="N19" s="105">
        <f t="shared" si="4"/>
        <v>32138.22</v>
      </c>
      <c r="O19" s="110">
        <f>_xlfn.XLOOKUP(C19,'[3]PMS (2)'!$B:$B,'[3]PMS (2)'!$G:$G)</f>
        <v>0.63600000000000001</v>
      </c>
      <c r="P19" s="111">
        <f t="shared" si="5"/>
        <v>589.572</v>
      </c>
      <c r="Q19" s="111">
        <f>_xlfn.XLOOKUP(C19,'[3]PMS (2)'!$B:$B,'[3]PMS (2)'!$H:$H)</f>
        <v>264.43</v>
      </c>
      <c r="R19" s="111">
        <f t="shared" si="6"/>
        <v>793.29</v>
      </c>
      <c r="S19" s="111">
        <f>_xlfn.XLOOKUP(C19,'[3]PMS (2)'!$B:$B,'[3]PMS (2)'!$M:$M)</f>
        <v>15.67</v>
      </c>
      <c r="T19" s="111">
        <f>_xlfn.XLOOKUP(C19,'[3]PMS (2)'!$B:$B,'[3]PMS (2)'!$N:$N)</f>
        <v>248.76</v>
      </c>
      <c r="U19" s="111">
        <f>_xlfn.XLOOKUP(C19,[5]PMS!$B:$B,[5]PMS!$O:$O)</f>
        <v>0</v>
      </c>
      <c r="V19" s="32">
        <f t="shared" si="9"/>
        <v>589.572</v>
      </c>
      <c r="W19" s="114">
        <v>759.93</v>
      </c>
      <c r="X19" s="32">
        <f>_xlfn.XLOOKUP(C19,[5]PMS!$B:$B,[5]PMS!$J:$J)</f>
        <v>1.5872219999999999</v>
      </c>
      <c r="Y19" s="32">
        <f t="shared" si="10"/>
        <v>4.5412184999999994</v>
      </c>
      <c r="Z19" s="103" t="str">
        <f>_xlfn.XLOOKUP(C19,[5]PMS!$B:$B,[5]PMS!$X:$X)</f>
        <v xml:space="preserve"> Output 12V-10.5A</v>
      </c>
      <c r="AA19" s="103" t="str">
        <f>_xlfn.XLOOKUP(C19,[5]PMS!$B:$B,[5]PMS!$Y:$Y)</f>
        <v>Input 100-240VAC~1.6-0.7A 50/60Hz</v>
      </c>
    </row>
    <row r="20" spans="1:255" s="104" customFormat="1" ht="21.75" customHeight="1">
      <c r="A20" s="39" t="s">
        <v>42</v>
      </c>
      <c r="B20" s="39" t="s">
        <v>71</v>
      </c>
      <c r="C20" s="39" t="s">
        <v>68</v>
      </c>
      <c r="D20" s="39" t="str">
        <f>_xlfn.XLOOKUP(C20,'[3]PMS (2)'!$B:$B,'[3]PMS (2)'!$C:$C)</f>
        <v>SWITCHING POWER SUPPLY;125W/12V</v>
      </c>
      <c r="E20" s="41">
        <v>927</v>
      </c>
      <c r="F20" s="94">
        <f>E20/_xlfn.XLOOKUP(C20,'[3]PMS (2)'!$B:$B,'[3]PMS (2)'!$L:$L)</f>
        <v>103</v>
      </c>
      <c r="G20" s="94"/>
      <c r="H20" s="38">
        <f t="shared" ref="H20" si="11">ROUNDUP(F20,0)</f>
        <v>103</v>
      </c>
      <c r="I20" s="38">
        <f t="shared" ref="I20" si="12">+ROUNDUP(J20,0)</f>
        <v>3</v>
      </c>
      <c r="J20" s="91">
        <f>F20/_xlfn.XLOOKUP(C20,'[3]PMS (2)'!$B:$B,'[3]PMS (2)'!$K:$K)</f>
        <v>2.8611111111111112</v>
      </c>
      <c r="K20" s="112">
        <f t="shared" ref="K20" si="13">I20</f>
        <v>3</v>
      </c>
      <c r="L20" s="109">
        <f>VLOOKUP(C20,[4]Sheet1!$A:$Y,25,0)</f>
        <v>34.6690629</v>
      </c>
      <c r="M20" s="87">
        <f t="shared" ref="M20" si="14">E20*L20</f>
        <v>32138.221308299999</v>
      </c>
      <c r="N20" s="105">
        <f t="shared" ref="N20" si="15">ROUND(M20,2)</f>
        <v>32138.22</v>
      </c>
      <c r="O20" s="110">
        <f>_xlfn.XLOOKUP(C20,'[3]PMS (2)'!$B:$B,'[3]PMS (2)'!$G:$G)</f>
        <v>0.63600000000000001</v>
      </c>
      <c r="P20" s="111">
        <f t="shared" ref="P20" si="16">+O20*E20</f>
        <v>589.572</v>
      </c>
      <c r="Q20" s="111">
        <f>_xlfn.XLOOKUP(C20,'[3]PMS (2)'!$B:$B,'[3]PMS (2)'!$H:$H)</f>
        <v>264.43</v>
      </c>
      <c r="R20" s="111">
        <f t="shared" ref="R20" si="17">Q20*K20</f>
        <v>793.29</v>
      </c>
      <c r="S20" s="111">
        <f>_xlfn.XLOOKUP(C20,'[3]PMS (2)'!$B:$B,'[3]PMS (2)'!$M:$M)</f>
        <v>15.67</v>
      </c>
      <c r="T20" s="111">
        <f>_xlfn.XLOOKUP(C20,'[3]PMS (2)'!$B:$B,'[3]PMS (2)'!$N:$N)</f>
        <v>248.76</v>
      </c>
      <c r="U20" s="111">
        <f>_xlfn.XLOOKUP(C20,[5]PMS!$B:$B,[5]PMS!$O:$O)</f>
        <v>0</v>
      </c>
      <c r="V20" s="32">
        <f t="shared" ref="V20" si="18">O20*E20</f>
        <v>589.572</v>
      </c>
      <c r="W20" s="114">
        <v>759.93</v>
      </c>
      <c r="X20" s="32">
        <f>_xlfn.XLOOKUP(C20,[5]PMS!$B:$B,[5]PMS!$J:$J)</f>
        <v>1.5872219999999999</v>
      </c>
      <c r="Y20" s="32">
        <f t="shared" ref="Y20" si="19">X20*J20</f>
        <v>4.5412184999999994</v>
      </c>
      <c r="Z20" s="103" t="str">
        <f>_xlfn.XLOOKUP(C20,[5]PMS!$B:$B,[5]PMS!$X:$X)</f>
        <v xml:space="preserve"> Output 12V-10.5A</v>
      </c>
      <c r="AA20" s="103" t="str">
        <f>_xlfn.XLOOKUP(C20,[5]PMS!$B:$B,[5]PMS!$Y:$Y)</f>
        <v>Input 100-240VAC~1.6-0.7A 50/60Hz</v>
      </c>
    </row>
    <row r="21" spans="1:255" s="104" customFormat="1" ht="21.75" customHeight="1">
      <c r="A21" s="39" t="s">
        <v>42</v>
      </c>
      <c r="B21" s="39" t="s">
        <v>71</v>
      </c>
      <c r="C21" s="39" t="s">
        <v>68</v>
      </c>
      <c r="D21" s="39" t="str">
        <f>_xlfn.XLOOKUP(C21,'[3]PMS (2)'!$B:$B,'[3]PMS (2)'!$C:$C)</f>
        <v>SWITCHING POWER SUPPLY;125W/12V</v>
      </c>
      <c r="E21" s="41">
        <v>927</v>
      </c>
      <c r="F21" s="94">
        <f>E21/_xlfn.XLOOKUP(C21,'[3]PMS (2)'!$B:$B,'[3]PMS (2)'!$L:$L)</f>
        <v>103</v>
      </c>
      <c r="G21" s="94"/>
      <c r="H21" s="38">
        <f t="shared" si="0"/>
        <v>103</v>
      </c>
      <c r="I21" s="38">
        <f t="shared" si="1"/>
        <v>3</v>
      </c>
      <c r="J21" s="91">
        <f>F21/_xlfn.XLOOKUP(C21,'[3]PMS (2)'!$B:$B,'[3]PMS (2)'!$K:$K)</f>
        <v>2.8611111111111112</v>
      </c>
      <c r="K21" s="112">
        <f t="shared" si="2"/>
        <v>3</v>
      </c>
      <c r="L21" s="109">
        <f>VLOOKUP(C21,[4]Sheet1!$A:$Y,25,0)</f>
        <v>34.6690629</v>
      </c>
      <c r="M21" s="87">
        <f t="shared" si="3"/>
        <v>32138.221308299999</v>
      </c>
      <c r="N21" s="105">
        <f t="shared" si="4"/>
        <v>32138.22</v>
      </c>
      <c r="O21" s="110">
        <f>_xlfn.XLOOKUP(C21,'[3]PMS (2)'!$B:$B,'[3]PMS (2)'!$G:$G)</f>
        <v>0.63600000000000001</v>
      </c>
      <c r="P21" s="111">
        <f t="shared" si="5"/>
        <v>589.572</v>
      </c>
      <c r="Q21" s="111">
        <f>_xlfn.XLOOKUP(C21,'[3]PMS (2)'!$B:$B,'[3]PMS (2)'!$H:$H)</f>
        <v>264.43</v>
      </c>
      <c r="R21" s="111">
        <f t="shared" si="6"/>
        <v>793.29</v>
      </c>
      <c r="S21" s="111">
        <f>_xlfn.XLOOKUP(C21,'[3]PMS (2)'!$B:$B,'[3]PMS (2)'!$M:$M)</f>
        <v>15.67</v>
      </c>
      <c r="T21" s="111">
        <f>_xlfn.XLOOKUP(C21,'[3]PMS (2)'!$B:$B,'[3]PMS (2)'!$N:$N)</f>
        <v>248.76</v>
      </c>
      <c r="U21" s="111">
        <f>_xlfn.XLOOKUP(C21,[5]PMS!$B:$B,[5]PMS!$O:$O)</f>
        <v>0</v>
      </c>
      <c r="V21" s="32">
        <f t="shared" si="9"/>
        <v>589.572</v>
      </c>
      <c r="W21" s="114">
        <v>759.93</v>
      </c>
      <c r="X21" s="32">
        <f>_xlfn.XLOOKUP(C21,[5]PMS!$B:$B,[5]PMS!$J:$J)</f>
        <v>1.5872219999999999</v>
      </c>
      <c r="Y21" s="32">
        <f t="shared" si="10"/>
        <v>4.5412184999999994</v>
      </c>
      <c r="Z21" s="103" t="str">
        <f>_xlfn.XLOOKUP(C21,[5]PMS!$B:$B,[5]PMS!$X:$X)</f>
        <v xml:space="preserve"> Output 12V-10.5A</v>
      </c>
      <c r="AA21" s="103" t="str">
        <f>_xlfn.XLOOKUP(C21,[5]PMS!$B:$B,[5]PMS!$Y:$Y)</f>
        <v>Input 100-240VAC~1.6-0.7A 50/60Hz</v>
      </c>
    </row>
    <row r="22" spans="1:255" s="104" customFormat="1" ht="21.75" customHeight="1">
      <c r="A22" s="39" t="s">
        <v>42</v>
      </c>
      <c r="B22" s="39" t="s">
        <v>71</v>
      </c>
      <c r="C22" s="39" t="s">
        <v>68</v>
      </c>
      <c r="D22" s="39" t="str">
        <f>_xlfn.XLOOKUP(C22,'[3]PMS (2)'!$B:$B,'[3]PMS (2)'!$C:$C)</f>
        <v>SWITCHING POWER SUPPLY;125W/12V</v>
      </c>
      <c r="E22" s="41">
        <v>927</v>
      </c>
      <c r="F22" s="94">
        <f>E22/_xlfn.XLOOKUP(C22,'[3]PMS (2)'!$B:$B,'[3]PMS (2)'!$L:$L)</f>
        <v>103</v>
      </c>
      <c r="G22" s="94"/>
      <c r="H22" s="38">
        <f t="shared" si="0"/>
        <v>103</v>
      </c>
      <c r="I22" s="38">
        <f t="shared" si="1"/>
        <v>3</v>
      </c>
      <c r="J22" s="91">
        <f>F22/_xlfn.XLOOKUP(C22,'[3]PMS (2)'!$B:$B,'[3]PMS (2)'!$K:$K)</f>
        <v>2.8611111111111112</v>
      </c>
      <c r="K22" s="112">
        <f t="shared" si="2"/>
        <v>3</v>
      </c>
      <c r="L22" s="109">
        <f>VLOOKUP(C22,[4]Sheet1!$A:$Y,25,0)</f>
        <v>34.6690629</v>
      </c>
      <c r="M22" s="87">
        <f t="shared" si="3"/>
        <v>32138.221308299999</v>
      </c>
      <c r="N22" s="105">
        <f t="shared" si="4"/>
        <v>32138.22</v>
      </c>
      <c r="O22" s="110">
        <f>_xlfn.XLOOKUP(C22,'[3]PMS (2)'!$B:$B,'[3]PMS (2)'!$G:$G)</f>
        <v>0.63600000000000001</v>
      </c>
      <c r="P22" s="111">
        <f t="shared" si="5"/>
        <v>589.572</v>
      </c>
      <c r="Q22" s="111">
        <f>_xlfn.XLOOKUP(C22,'[3]PMS (2)'!$B:$B,'[3]PMS (2)'!$H:$H)</f>
        <v>264.43</v>
      </c>
      <c r="R22" s="111">
        <f t="shared" si="6"/>
        <v>793.29</v>
      </c>
      <c r="S22" s="111">
        <f>_xlfn.XLOOKUP(C22,'[3]PMS (2)'!$B:$B,'[3]PMS (2)'!$M:$M)</f>
        <v>15.67</v>
      </c>
      <c r="T22" s="111">
        <f>_xlfn.XLOOKUP(C22,'[3]PMS (2)'!$B:$B,'[3]PMS (2)'!$N:$N)</f>
        <v>248.76</v>
      </c>
      <c r="U22" s="111">
        <f>_xlfn.XLOOKUP(C22,[5]PMS!$B:$B,[5]PMS!$O:$O)</f>
        <v>0</v>
      </c>
      <c r="V22" s="32">
        <f t="shared" si="9"/>
        <v>589.572</v>
      </c>
      <c r="W22" s="114">
        <v>759.93</v>
      </c>
      <c r="X22" s="32">
        <f>_xlfn.XLOOKUP(C22,[5]PMS!$B:$B,[5]PMS!$J:$J)</f>
        <v>1.5872219999999999</v>
      </c>
      <c r="Y22" s="32">
        <f t="shared" si="10"/>
        <v>4.5412184999999994</v>
      </c>
      <c r="Z22" s="103" t="str">
        <f>_xlfn.XLOOKUP(C22,[5]PMS!$B:$B,[5]PMS!$X:$X)</f>
        <v xml:space="preserve"> Output 12V-10.5A</v>
      </c>
      <c r="AA22" s="103" t="str">
        <f>_xlfn.XLOOKUP(C22,[5]PMS!$B:$B,[5]PMS!$Y:$Y)</f>
        <v>Input 100-240VAC~1.6-0.7A 50/60Hz</v>
      </c>
    </row>
    <row r="23" spans="1:255" s="104" customFormat="1" ht="21.75" customHeight="1">
      <c r="A23" s="39" t="s">
        <v>42</v>
      </c>
      <c r="B23" s="39" t="s">
        <v>71</v>
      </c>
      <c r="C23" s="39" t="s">
        <v>68</v>
      </c>
      <c r="D23" s="39" t="str">
        <f>_xlfn.XLOOKUP(C23,'[3]PMS (2)'!$B:$B,'[3]PMS (2)'!$C:$C)</f>
        <v>SWITCHING POWER SUPPLY;125W/12V</v>
      </c>
      <c r="E23" s="41">
        <v>927</v>
      </c>
      <c r="F23" s="94">
        <f>E23/_xlfn.XLOOKUP(C23,'[3]PMS (2)'!$B:$B,'[3]PMS (2)'!$L:$L)</f>
        <v>103</v>
      </c>
      <c r="G23" s="94"/>
      <c r="H23" s="38">
        <f t="shared" ref="H23:H25" si="20">ROUNDUP(F23,0)</f>
        <v>103</v>
      </c>
      <c r="I23" s="38">
        <f t="shared" ref="I23:I25" si="21">+ROUNDUP(J23,0)</f>
        <v>3</v>
      </c>
      <c r="J23" s="91">
        <f>F23/_xlfn.XLOOKUP(C23,'[3]PMS (2)'!$B:$B,'[3]PMS (2)'!$K:$K)</f>
        <v>2.8611111111111112</v>
      </c>
      <c r="K23" s="112">
        <f t="shared" ref="K23:K25" si="22">I23</f>
        <v>3</v>
      </c>
      <c r="L23" s="109">
        <f>VLOOKUP(C23,[4]Sheet1!$A:$Y,25,0)</f>
        <v>34.6690629</v>
      </c>
      <c r="M23" s="87">
        <f t="shared" ref="M23:M25" si="23">E23*L23</f>
        <v>32138.221308299999</v>
      </c>
      <c r="N23" s="105">
        <f t="shared" ref="N23:N25" si="24">ROUND(M23,2)</f>
        <v>32138.22</v>
      </c>
      <c r="O23" s="110">
        <f>_xlfn.XLOOKUP(C23,'[3]PMS (2)'!$B:$B,'[3]PMS (2)'!$G:$G)</f>
        <v>0.63600000000000001</v>
      </c>
      <c r="P23" s="111">
        <f t="shared" ref="P23:P25" si="25">+O23*E23</f>
        <v>589.572</v>
      </c>
      <c r="Q23" s="111">
        <f>_xlfn.XLOOKUP(C23,'[3]PMS (2)'!$B:$B,'[3]PMS (2)'!$H:$H)</f>
        <v>264.43</v>
      </c>
      <c r="R23" s="111">
        <f t="shared" ref="R23:R25" si="26">Q23*K23</f>
        <v>793.29</v>
      </c>
      <c r="S23" s="111">
        <f>_xlfn.XLOOKUP(C23,'[3]PMS (2)'!$B:$B,'[3]PMS (2)'!$M:$M)</f>
        <v>15.67</v>
      </c>
      <c r="T23" s="111">
        <f>_xlfn.XLOOKUP(C23,'[3]PMS (2)'!$B:$B,'[3]PMS (2)'!$N:$N)</f>
        <v>248.76</v>
      </c>
      <c r="U23" s="111">
        <f>_xlfn.XLOOKUP(C23,[5]PMS!$B:$B,[5]PMS!$O:$O)</f>
        <v>0</v>
      </c>
      <c r="V23" s="32">
        <f t="shared" si="7"/>
        <v>589.572</v>
      </c>
      <c r="W23" s="114">
        <v>759.93</v>
      </c>
      <c r="X23" s="32">
        <f>_xlfn.XLOOKUP(C23,[5]PMS!$B:$B,[5]PMS!$J:$J)</f>
        <v>1.5872219999999999</v>
      </c>
      <c r="Y23" s="32">
        <f t="shared" si="8"/>
        <v>4.5412184999999994</v>
      </c>
      <c r="Z23" s="103" t="str">
        <f>_xlfn.XLOOKUP(C23,[5]PMS!$B:$B,[5]PMS!$X:$X)</f>
        <v xml:space="preserve"> Output 12V-10.5A</v>
      </c>
      <c r="AA23" s="103" t="str">
        <f>_xlfn.XLOOKUP(C23,[5]PMS!$B:$B,[5]PMS!$Y:$Y)</f>
        <v>Input 100-240VAC~1.6-0.7A 50/60Hz</v>
      </c>
    </row>
    <row r="24" spans="1:255" s="104" customFormat="1" ht="21.75" customHeight="1">
      <c r="A24" s="39" t="s">
        <v>42</v>
      </c>
      <c r="B24" s="39" t="s">
        <v>71</v>
      </c>
      <c r="C24" s="39" t="s">
        <v>68</v>
      </c>
      <c r="D24" s="39" t="str">
        <f>_xlfn.XLOOKUP(C24,'[3]PMS (2)'!$B:$B,'[3]PMS (2)'!$C:$C)</f>
        <v>SWITCHING POWER SUPPLY;125W/12V</v>
      </c>
      <c r="E24" s="41">
        <v>927</v>
      </c>
      <c r="F24" s="94">
        <f>E24/_xlfn.XLOOKUP(C24,'[3]PMS (2)'!$B:$B,'[3]PMS (2)'!$L:$L)</f>
        <v>103</v>
      </c>
      <c r="G24" s="94"/>
      <c r="H24" s="38">
        <f t="shared" si="20"/>
        <v>103</v>
      </c>
      <c r="I24" s="38">
        <f t="shared" si="21"/>
        <v>3</v>
      </c>
      <c r="J24" s="91">
        <f>F24/_xlfn.XLOOKUP(C24,'[3]PMS (2)'!$B:$B,'[3]PMS (2)'!$K:$K)</f>
        <v>2.8611111111111112</v>
      </c>
      <c r="K24" s="112">
        <f t="shared" si="22"/>
        <v>3</v>
      </c>
      <c r="L24" s="109">
        <f>VLOOKUP(C24,[4]Sheet1!$A:$Y,25,0)</f>
        <v>34.6690629</v>
      </c>
      <c r="M24" s="87">
        <f t="shared" si="23"/>
        <v>32138.221308299999</v>
      </c>
      <c r="N24" s="105">
        <f t="shared" si="24"/>
        <v>32138.22</v>
      </c>
      <c r="O24" s="110">
        <f>_xlfn.XLOOKUP(C24,'[3]PMS (2)'!$B:$B,'[3]PMS (2)'!$G:$G)</f>
        <v>0.63600000000000001</v>
      </c>
      <c r="P24" s="111">
        <f t="shared" si="25"/>
        <v>589.572</v>
      </c>
      <c r="Q24" s="111">
        <f>_xlfn.XLOOKUP(C24,'[3]PMS (2)'!$B:$B,'[3]PMS (2)'!$H:$H)</f>
        <v>264.43</v>
      </c>
      <c r="R24" s="111">
        <f t="shared" si="26"/>
        <v>793.29</v>
      </c>
      <c r="S24" s="111">
        <f>_xlfn.XLOOKUP(C24,'[3]PMS (2)'!$B:$B,'[3]PMS (2)'!$M:$M)</f>
        <v>15.67</v>
      </c>
      <c r="T24" s="111">
        <f>_xlfn.XLOOKUP(C24,'[3]PMS (2)'!$B:$B,'[3]PMS (2)'!$N:$N)</f>
        <v>248.76</v>
      </c>
      <c r="U24" s="111">
        <f>_xlfn.XLOOKUP(C24,[5]PMS!$B:$B,[5]PMS!$O:$O)</f>
        <v>0</v>
      </c>
      <c r="V24" s="32">
        <f t="shared" si="7"/>
        <v>589.572</v>
      </c>
      <c r="W24" s="114">
        <v>759.93</v>
      </c>
      <c r="X24" s="32">
        <f>_xlfn.XLOOKUP(C24,[5]PMS!$B:$B,[5]PMS!$J:$J)</f>
        <v>1.5872219999999999</v>
      </c>
      <c r="Y24" s="32">
        <f t="shared" si="8"/>
        <v>4.5412184999999994</v>
      </c>
      <c r="Z24" s="103" t="str">
        <f>_xlfn.XLOOKUP(C24,[5]PMS!$B:$B,[5]PMS!$X:$X)</f>
        <v xml:space="preserve"> Output 12V-10.5A</v>
      </c>
      <c r="AA24" s="103" t="str">
        <f>_xlfn.XLOOKUP(C24,[5]PMS!$B:$B,[5]PMS!$Y:$Y)</f>
        <v>Input 100-240VAC~1.6-0.7A 50/60Hz</v>
      </c>
    </row>
    <row r="25" spans="1:255" s="104" customFormat="1" ht="21.75" customHeight="1">
      <c r="A25" s="39" t="s">
        <v>42</v>
      </c>
      <c r="B25" s="39" t="s">
        <v>71</v>
      </c>
      <c r="C25" s="39" t="s">
        <v>68</v>
      </c>
      <c r="D25" s="39" t="str">
        <f>_xlfn.XLOOKUP(C25,'[3]PMS (2)'!$B:$B,'[3]PMS (2)'!$C:$C)</f>
        <v>SWITCHING POWER SUPPLY;125W/12V</v>
      </c>
      <c r="E25" s="41">
        <v>927</v>
      </c>
      <c r="F25" s="94">
        <f>E25/_xlfn.XLOOKUP(C25,'[3]PMS (2)'!$B:$B,'[3]PMS (2)'!$L:$L)</f>
        <v>103</v>
      </c>
      <c r="G25" s="94"/>
      <c r="H25" s="38">
        <f t="shared" si="20"/>
        <v>103</v>
      </c>
      <c r="I25" s="38">
        <f t="shared" si="21"/>
        <v>3</v>
      </c>
      <c r="J25" s="91">
        <f>F25/_xlfn.XLOOKUP(C25,'[3]PMS (2)'!$B:$B,'[3]PMS (2)'!$K:$K)</f>
        <v>2.8611111111111112</v>
      </c>
      <c r="K25" s="112">
        <f t="shared" si="22"/>
        <v>3</v>
      </c>
      <c r="L25" s="109">
        <f>VLOOKUP(C25,[4]Sheet1!$A:$Y,25,0)</f>
        <v>34.6690629</v>
      </c>
      <c r="M25" s="87">
        <f t="shared" si="23"/>
        <v>32138.221308299999</v>
      </c>
      <c r="N25" s="105">
        <f t="shared" si="24"/>
        <v>32138.22</v>
      </c>
      <c r="O25" s="110">
        <f>_xlfn.XLOOKUP(C25,'[3]PMS (2)'!$B:$B,'[3]PMS (2)'!$G:$G)</f>
        <v>0.63600000000000001</v>
      </c>
      <c r="P25" s="111">
        <f t="shared" si="25"/>
        <v>589.572</v>
      </c>
      <c r="Q25" s="111">
        <f>_xlfn.XLOOKUP(C25,'[3]PMS (2)'!$B:$B,'[3]PMS (2)'!$H:$H)</f>
        <v>264.43</v>
      </c>
      <c r="R25" s="111">
        <f t="shared" si="26"/>
        <v>793.29</v>
      </c>
      <c r="S25" s="111">
        <f>_xlfn.XLOOKUP(C25,'[3]PMS (2)'!$B:$B,'[3]PMS (2)'!$M:$M)</f>
        <v>15.67</v>
      </c>
      <c r="T25" s="111">
        <f>_xlfn.XLOOKUP(C25,'[3]PMS (2)'!$B:$B,'[3]PMS (2)'!$N:$N)</f>
        <v>248.76</v>
      </c>
      <c r="U25" s="111">
        <f>_xlfn.XLOOKUP(C25,[5]PMS!$B:$B,[5]PMS!$O:$O)</f>
        <v>0</v>
      </c>
      <c r="V25" s="32">
        <f t="shared" si="7"/>
        <v>589.572</v>
      </c>
      <c r="W25" s="114">
        <v>759.93</v>
      </c>
      <c r="X25" s="32">
        <f>_xlfn.XLOOKUP(C25,[5]PMS!$B:$B,[5]PMS!$J:$J)</f>
        <v>1.5872219999999999</v>
      </c>
      <c r="Y25" s="32">
        <f t="shared" si="8"/>
        <v>4.5412184999999994</v>
      </c>
      <c r="Z25" s="103" t="str">
        <f>_xlfn.XLOOKUP(C25,[5]PMS!$B:$B,[5]PMS!$X:$X)</f>
        <v xml:space="preserve"> Output 12V-10.5A</v>
      </c>
      <c r="AA25" s="103" t="str">
        <f>_xlfn.XLOOKUP(C25,[5]PMS!$B:$B,[5]PMS!$Y:$Y)</f>
        <v>Input 100-240VAC~1.6-0.7A 50/60Hz</v>
      </c>
    </row>
    <row r="26" spans="1:255" s="20" customFormat="1" ht="23.25" customHeight="1">
      <c r="A26" s="124" t="s">
        <v>8</v>
      </c>
      <c r="B26" s="125"/>
      <c r="C26" s="125"/>
      <c r="D26" s="126"/>
      <c r="E26" s="29">
        <f t="shared" ref="E26:K26" si="27">SUM(E16:E25)</f>
        <v>11583</v>
      </c>
      <c r="F26" s="29">
        <f t="shared" si="27"/>
        <v>1287</v>
      </c>
      <c r="G26" s="29">
        <f t="shared" si="27"/>
        <v>0</v>
      </c>
      <c r="H26" s="29">
        <f t="shared" si="27"/>
        <v>1287</v>
      </c>
      <c r="I26" s="29">
        <f t="shared" si="27"/>
        <v>37</v>
      </c>
      <c r="J26" s="29">
        <f t="shared" si="27"/>
        <v>35.75</v>
      </c>
      <c r="K26" s="29">
        <f t="shared" si="27"/>
        <v>37</v>
      </c>
      <c r="L26" s="29"/>
      <c r="M26" s="106" t="e">
        <f>SUM(#REF!)</f>
        <v>#REF!</v>
      </c>
      <c r="N26" s="97">
        <f t="shared" ref="N26:Y26" si="28">SUM(N16:N25)</f>
        <v>401571.73999999987</v>
      </c>
      <c r="O26" s="97">
        <f t="shared" si="28"/>
        <v>6.36</v>
      </c>
      <c r="P26" s="97">
        <f t="shared" si="28"/>
        <v>7366.7880000000005</v>
      </c>
      <c r="Q26" s="97">
        <f t="shared" si="28"/>
        <v>2644.2999999999997</v>
      </c>
      <c r="R26" s="97">
        <f t="shared" si="28"/>
        <v>9783.91</v>
      </c>
      <c r="S26" s="97">
        <f t="shared" si="28"/>
        <v>156.69999999999999</v>
      </c>
      <c r="T26" s="97">
        <f t="shared" si="28"/>
        <v>2487.6000000000004</v>
      </c>
      <c r="U26" s="97">
        <f t="shared" si="28"/>
        <v>0</v>
      </c>
      <c r="V26" s="97">
        <f t="shared" si="28"/>
        <v>7366.7880000000005</v>
      </c>
      <c r="W26" s="97">
        <f t="shared" si="28"/>
        <v>9487.6600000000017</v>
      </c>
      <c r="X26" s="97">
        <f t="shared" si="28"/>
        <v>15.872220000000002</v>
      </c>
      <c r="Y26" s="97">
        <f t="shared" si="28"/>
        <v>56.743186499999993</v>
      </c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  <c r="DD26" s="19"/>
      <c r="DE26" s="19"/>
      <c r="DF26" s="19"/>
      <c r="DG26" s="19"/>
      <c r="DH26" s="19"/>
      <c r="DI26" s="19"/>
      <c r="DJ26" s="19"/>
      <c r="DK26" s="19"/>
      <c r="DL26" s="19"/>
      <c r="DM26" s="19"/>
      <c r="DN26" s="19"/>
      <c r="DO26" s="19"/>
      <c r="DP26" s="19"/>
      <c r="DQ26" s="19"/>
      <c r="DR26" s="19"/>
      <c r="DS26" s="19"/>
      <c r="DT26" s="19"/>
      <c r="DU26" s="19"/>
      <c r="DV26" s="19"/>
      <c r="DW26" s="19"/>
      <c r="DX26" s="19"/>
      <c r="DY26" s="19"/>
      <c r="DZ26" s="19"/>
      <c r="EA26" s="19"/>
      <c r="EB26" s="19"/>
      <c r="EC26" s="19"/>
      <c r="ED26" s="19"/>
      <c r="EE26" s="19"/>
      <c r="EF26" s="19"/>
      <c r="EG26" s="19"/>
      <c r="EH26" s="19"/>
      <c r="EI26" s="19"/>
      <c r="EJ26" s="19"/>
      <c r="EK26" s="19"/>
      <c r="EL26" s="19"/>
      <c r="EM26" s="19"/>
      <c r="EN26" s="19"/>
      <c r="EO26" s="19"/>
      <c r="EP26" s="19"/>
      <c r="EQ26" s="19"/>
      <c r="ER26" s="19"/>
      <c r="ES26" s="19"/>
      <c r="ET26" s="19"/>
      <c r="EU26" s="19"/>
      <c r="EV26" s="19"/>
      <c r="EW26" s="19"/>
      <c r="EX26" s="19"/>
      <c r="EY26" s="19"/>
      <c r="EZ26" s="19"/>
      <c r="FA26" s="19"/>
      <c r="FB26" s="19"/>
      <c r="FC26" s="19"/>
      <c r="FD26" s="19"/>
      <c r="FE26" s="19"/>
      <c r="FF26" s="19"/>
      <c r="FG26" s="19"/>
      <c r="FH26" s="19"/>
      <c r="FI26" s="19"/>
      <c r="FJ26" s="19"/>
      <c r="FK26" s="19"/>
      <c r="FL26" s="19"/>
      <c r="FM26" s="19"/>
      <c r="FN26" s="19"/>
      <c r="FO26" s="19"/>
      <c r="FP26" s="19"/>
      <c r="FQ26" s="19"/>
      <c r="FR26" s="19"/>
      <c r="FS26" s="19"/>
      <c r="FT26" s="19"/>
      <c r="FU26" s="19"/>
      <c r="FV26" s="19"/>
      <c r="FW26" s="19"/>
      <c r="FX26" s="19"/>
      <c r="FY26" s="19"/>
      <c r="FZ26" s="19"/>
      <c r="GA26" s="19"/>
      <c r="GB26" s="19"/>
      <c r="GC26" s="19"/>
      <c r="GD26" s="19"/>
      <c r="GE26" s="19"/>
      <c r="GF26" s="19"/>
      <c r="GG26" s="19"/>
      <c r="GH26" s="19"/>
      <c r="GI26" s="19"/>
      <c r="GJ26" s="19"/>
      <c r="GK26" s="19"/>
      <c r="GL26" s="19"/>
      <c r="GM26" s="19"/>
      <c r="GN26" s="19"/>
      <c r="GO26" s="19"/>
      <c r="GP26" s="19"/>
      <c r="GQ26" s="19"/>
      <c r="GR26" s="19"/>
      <c r="GS26" s="19"/>
      <c r="GT26" s="19"/>
      <c r="GU26" s="19"/>
      <c r="GV26" s="19"/>
      <c r="GW26" s="19"/>
      <c r="GX26" s="19"/>
      <c r="GY26" s="19"/>
      <c r="GZ26" s="19"/>
      <c r="HA26" s="19"/>
      <c r="HB26" s="19"/>
      <c r="HC26" s="19"/>
      <c r="HD26" s="19"/>
      <c r="HE26" s="19"/>
      <c r="HF26" s="19"/>
      <c r="HG26" s="19"/>
      <c r="HH26" s="19"/>
      <c r="HI26" s="19"/>
      <c r="HJ26" s="19"/>
      <c r="HK26" s="19"/>
      <c r="HL26" s="19"/>
      <c r="HM26" s="19"/>
      <c r="HN26" s="19"/>
      <c r="HO26" s="19"/>
      <c r="HP26" s="19"/>
      <c r="HQ26" s="19"/>
      <c r="HR26" s="19"/>
      <c r="HS26" s="19"/>
      <c r="HT26" s="19"/>
      <c r="HU26" s="19"/>
      <c r="HV26" s="19"/>
      <c r="HW26" s="19"/>
      <c r="HX26" s="19"/>
      <c r="HY26" s="19"/>
      <c r="HZ26" s="19"/>
      <c r="IA26" s="19"/>
      <c r="IB26" s="19"/>
      <c r="IC26" s="19"/>
      <c r="ID26" s="19"/>
      <c r="IE26" s="19"/>
      <c r="IF26" s="19"/>
      <c r="IG26" s="19"/>
      <c r="IH26" s="19"/>
      <c r="II26" s="19"/>
      <c r="IJ26" s="19"/>
      <c r="IK26" s="19"/>
      <c r="IL26" s="19"/>
      <c r="IM26" s="19"/>
      <c r="IN26" s="19"/>
      <c r="IO26" s="19"/>
      <c r="IP26" s="19"/>
      <c r="IQ26" s="19"/>
      <c r="IR26" s="19"/>
      <c r="IS26" s="19"/>
      <c r="IT26" s="19"/>
    </row>
    <row r="27" spans="1:255" ht="18.75" customHeight="1">
      <c r="A27" s="26" t="s">
        <v>15</v>
      </c>
      <c r="B27" s="28">
        <f>N26</f>
        <v>401571.73999999987</v>
      </c>
      <c r="C27" s="121" t="s">
        <v>62</v>
      </c>
      <c r="D27" s="121"/>
      <c r="E27" s="121"/>
      <c r="F27" s="121"/>
      <c r="G27" s="121"/>
      <c r="H27" s="121"/>
      <c r="I27" s="121"/>
      <c r="J27" s="121"/>
      <c r="K27" s="121"/>
      <c r="L27" s="121"/>
      <c r="M27" s="121"/>
      <c r="N27" s="121"/>
      <c r="O27" s="82"/>
      <c r="P27" s="82"/>
      <c r="Q27" s="82"/>
      <c r="R27" s="82"/>
      <c r="S27" s="82"/>
      <c r="T27" s="82"/>
      <c r="U27" s="82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15"/>
      <c r="DQ27" s="15"/>
      <c r="DR27" s="15"/>
      <c r="DS27" s="15"/>
      <c r="DT27" s="15"/>
      <c r="DU27" s="15"/>
      <c r="DV27" s="15"/>
      <c r="DW27" s="15"/>
      <c r="DX27" s="15"/>
      <c r="DY27" s="15"/>
      <c r="DZ27" s="15"/>
      <c r="EA27" s="15"/>
      <c r="EB27" s="15"/>
      <c r="EC27" s="15"/>
      <c r="ED27" s="15"/>
      <c r="EE27" s="15"/>
      <c r="EF27" s="15"/>
      <c r="EG27" s="15"/>
      <c r="EH27" s="15"/>
      <c r="EI27" s="15"/>
      <c r="EJ27" s="15"/>
      <c r="EK27" s="15"/>
      <c r="EL27" s="15"/>
      <c r="EM27" s="15"/>
      <c r="EN27" s="15"/>
      <c r="EO27" s="15"/>
      <c r="EP27" s="15"/>
      <c r="EQ27" s="15"/>
      <c r="ER27" s="15"/>
      <c r="ES27" s="15"/>
      <c r="ET27" s="15"/>
      <c r="EU27" s="15"/>
      <c r="EV27" s="15"/>
      <c r="EW27" s="15"/>
      <c r="EX27" s="15"/>
      <c r="EY27" s="15"/>
      <c r="EZ27" s="15"/>
      <c r="FA27" s="15"/>
      <c r="FB27" s="15"/>
      <c r="FC27" s="15"/>
      <c r="FD27" s="15"/>
      <c r="FE27" s="15"/>
      <c r="FF27" s="15"/>
      <c r="FG27" s="15"/>
      <c r="FH27" s="15"/>
      <c r="FI27" s="15"/>
      <c r="FJ27" s="15"/>
      <c r="FK27" s="15"/>
      <c r="FL27" s="15"/>
      <c r="FM27" s="15"/>
      <c r="FN27" s="15"/>
      <c r="FO27" s="15"/>
      <c r="FP27" s="15"/>
      <c r="FQ27" s="15"/>
      <c r="FR27" s="15"/>
      <c r="FS27" s="15"/>
      <c r="FT27" s="15"/>
      <c r="FU27" s="15"/>
      <c r="FV27" s="15"/>
      <c r="FW27" s="15"/>
      <c r="FX27" s="15"/>
      <c r="FY27" s="15"/>
      <c r="FZ27" s="15"/>
      <c r="GA27" s="15"/>
      <c r="GB27" s="15"/>
      <c r="GC27" s="15"/>
      <c r="GD27" s="15"/>
      <c r="GE27" s="15"/>
      <c r="GF27" s="15"/>
      <c r="GG27" s="15"/>
      <c r="GH27" s="15"/>
      <c r="GI27" s="15"/>
      <c r="GJ27" s="15"/>
      <c r="GK27" s="15"/>
      <c r="GL27" s="15"/>
      <c r="GM27" s="15"/>
      <c r="GN27" s="15"/>
      <c r="GO27" s="15"/>
      <c r="GP27" s="15"/>
      <c r="GQ27" s="15"/>
      <c r="GR27" s="15"/>
      <c r="GS27" s="15"/>
      <c r="GT27" s="15"/>
      <c r="GU27" s="15"/>
      <c r="GV27" s="15"/>
      <c r="GW27" s="15"/>
      <c r="GX27" s="15"/>
      <c r="GY27" s="15"/>
      <c r="GZ27" s="15"/>
      <c r="HA27" s="15"/>
      <c r="HB27" s="15"/>
      <c r="HC27" s="15"/>
      <c r="HD27" s="15"/>
      <c r="HE27" s="15"/>
      <c r="HF27" s="15"/>
      <c r="HG27" s="15"/>
      <c r="HH27" s="15"/>
      <c r="HI27" s="15"/>
      <c r="HJ27" s="15"/>
      <c r="HK27" s="15"/>
      <c r="HL27" s="15"/>
      <c r="HM27" s="15"/>
      <c r="HN27" s="15"/>
      <c r="HO27" s="15"/>
      <c r="HP27" s="15"/>
      <c r="HQ27" s="15"/>
      <c r="HR27" s="15"/>
      <c r="HS27" s="15"/>
      <c r="HT27" s="15"/>
      <c r="HU27" s="15"/>
      <c r="HV27" s="15"/>
      <c r="HW27" s="15"/>
      <c r="HX27" s="15"/>
      <c r="HY27" s="15"/>
      <c r="HZ27" s="15"/>
      <c r="IA27" s="15"/>
      <c r="IB27" s="15"/>
      <c r="IC27" s="15"/>
      <c r="ID27" s="15"/>
      <c r="IE27" s="15"/>
      <c r="IF27" s="15"/>
      <c r="IG27" s="15"/>
      <c r="IH27" s="15"/>
      <c r="II27" s="15"/>
      <c r="IJ27" s="15"/>
      <c r="IK27" s="15"/>
      <c r="IL27" s="15"/>
      <c r="IM27" s="15"/>
      <c r="IN27" s="15"/>
      <c r="IO27" s="15"/>
      <c r="IP27" s="15"/>
      <c r="IQ27" s="15"/>
      <c r="IR27" s="15"/>
      <c r="IS27" s="15"/>
      <c r="IT27" s="10"/>
      <c r="IU27" s="10"/>
    </row>
    <row r="28" spans="1:255" ht="15.75">
      <c r="A28" s="42" t="str">
        <f>+"Package:  Total "&amp;H26&amp;" packages in "&amp;K26&amp;" pallets"</f>
        <v>Package:  Total 1287 packages in 37 pallets</v>
      </c>
      <c r="B28" s="43"/>
      <c r="C28" s="5"/>
      <c r="D28" s="5"/>
      <c r="E28" s="12"/>
      <c r="F28" s="13"/>
      <c r="G28" s="13"/>
      <c r="H28" s="13"/>
      <c r="I28" s="13"/>
      <c r="J28" s="13"/>
      <c r="K28" s="14"/>
      <c r="L28" s="15"/>
      <c r="M28" s="15"/>
      <c r="N28" s="14"/>
      <c r="O28" s="14"/>
      <c r="P28" s="14"/>
      <c r="Q28" s="14"/>
      <c r="R28" s="14"/>
      <c r="S28" s="14"/>
      <c r="T28" s="82"/>
      <c r="U28" s="14"/>
      <c r="V28" s="15"/>
      <c r="W28" s="99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  <c r="DV28" s="15"/>
      <c r="DW28" s="15"/>
      <c r="DX28" s="15"/>
      <c r="DY28" s="15"/>
      <c r="DZ28" s="15"/>
      <c r="EA28" s="15"/>
      <c r="EB28" s="15"/>
      <c r="EC28" s="15"/>
      <c r="ED28" s="15"/>
      <c r="EE28" s="15"/>
      <c r="EF28" s="15"/>
      <c r="EG28" s="15"/>
      <c r="EH28" s="15"/>
      <c r="EI28" s="15"/>
      <c r="EJ28" s="15"/>
      <c r="EK28" s="15"/>
      <c r="EL28" s="15"/>
      <c r="EM28" s="15"/>
      <c r="EN28" s="15"/>
      <c r="EO28" s="15"/>
      <c r="EP28" s="15"/>
      <c r="EQ28" s="15"/>
      <c r="ER28" s="15"/>
      <c r="ES28" s="15"/>
      <c r="ET28" s="15"/>
      <c r="EU28" s="15"/>
      <c r="EV28" s="15"/>
      <c r="EW28" s="15"/>
      <c r="EX28" s="15"/>
      <c r="EY28" s="15"/>
      <c r="EZ28" s="15"/>
      <c r="FA28" s="15"/>
      <c r="FB28" s="15"/>
      <c r="FC28" s="15"/>
      <c r="FD28" s="15"/>
      <c r="FE28" s="15"/>
      <c r="FF28" s="15"/>
      <c r="FG28" s="15"/>
      <c r="FH28" s="15"/>
      <c r="FI28" s="15"/>
      <c r="FJ28" s="15"/>
      <c r="FK28" s="15"/>
      <c r="FL28" s="15"/>
      <c r="FM28" s="15"/>
      <c r="FN28" s="15"/>
      <c r="FO28" s="15"/>
      <c r="FP28" s="15"/>
      <c r="FQ28" s="15"/>
      <c r="FR28" s="15"/>
      <c r="FS28" s="15"/>
      <c r="FT28" s="15"/>
      <c r="FU28" s="15"/>
      <c r="FV28" s="15"/>
      <c r="FW28" s="15"/>
      <c r="FX28" s="15"/>
      <c r="FY28" s="15"/>
      <c r="FZ28" s="15"/>
      <c r="GA28" s="15"/>
      <c r="GB28" s="15"/>
      <c r="GC28" s="15"/>
      <c r="GD28" s="15"/>
      <c r="GE28" s="15"/>
      <c r="GF28" s="15"/>
      <c r="GG28" s="15"/>
      <c r="GH28" s="15"/>
      <c r="GI28" s="15"/>
      <c r="GJ28" s="15"/>
      <c r="GK28" s="15"/>
      <c r="GL28" s="15"/>
      <c r="GM28" s="15"/>
      <c r="GN28" s="15"/>
      <c r="GO28" s="15"/>
      <c r="GP28" s="15"/>
      <c r="GQ28" s="15"/>
      <c r="GR28" s="15"/>
      <c r="GS28" s="15"/>
      <c r="GT28" s="15"/>
      <c r="GU28" s="15"/>
      <c r="GV28" s="15"/>
      <c r="GW28" s="15"/>
      <c r="GX28" s="15"/>
      <c r="GY28" s="15"/>
      <c r="GZ28" s="15"/>
      <c r="HA28" s="15"/>
      <c r="HB28" s="15"/>
      <c r="HC28" s="15"/>
      <c r="HD28" s="15"/>
      <c r="HE28" s="15"/>
      <c r="HF28" s="15"/>
      <c r="HG28" s="15"/>
      <c r="HH28" s="15"/>
      <c r="HI28" s="15"/>
      <c r="HJ28" s="15"/>
      <c r="HK28" s="15"/>
      <c r="HL28" s="15"/>
      <c r="HM28" s="15"/>
      <c r="HN28" s="15"/>
      <c r="HO28" s="15"/>
      <c r="HP28" s="15"/>
      <c r="HQ28" s="15"/>
      <c r="HR28" s="15"/>
      <c r="HS28" s="15"/>
      <c r="HT28" s="15"/>
      <c r="HU28" s="15"/>
      <c r="HV28" s="15"/>
      <c r="HW28" s="15"/>
      <c r="HX28" s="15"/>
      <c r="HY28" s="15"/>
      <c r="HZ28" s="15"/>
      <c r="IA28" s="15"/>
      <c r="IB28" s="15"/>
      <c r="IC28" s="15"/>
      <c r="ID28" s="15"/>
      <c r="IE28" s="15"/>
      <c r="IF28" s="15"/>
      <c r="IG28" s="15"/>
      <c r="IH28" s="15"/>
      <c r="II28" s="15"/>
      <c r="IJ28" s="15"/>
      <c r="IK28" s="15"/>
      <c r="IL28" s="15"/>
      <c r="IM28" s="15"/>
      <c r="IN28" s="15"/>
      <c r="IO28" s="15"/>
      <c r="IP28" s="15"/>
      <c r="IQ28" s="15"/>
      <c r="IR28" s="15"/>
      <c r="IS28" s="15"/>
      <c r="IT28" s="10"/>
      <c r="IU28" s="10"/>
    </row>
    <row r="29" spans="1:255" ht="15.75">
      <c r="A29" s="113" t="s">
        <v>67</v>
      </c>
      <c r="B29" s="27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82"/>
      <c r="U29" s="14"/>
      <c r="V29" s="16"/>
      <c r="W29" s="92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  <c r="DZ29" s="16"/>
      <c r="EA29" s="16"/>
      <c r="EB29" s="16"/>
      <c r="EC29" s="16"/>
      <c r="ED29" s="16"/>
      <c r="EE29" s="16"/>
      <c r="EF29" s="16"/>
      <c r="EG29" s="16"/>
      <c r="EH29" s="16"/>
      <c r="EI29" s="16"/>
      <c r="EJ29" s="16"/>
      <c r="EK29" s="16"/>
      <c r="EL29" s="16"/>
      <c r="EM29" s="16"/>
      <c r="EN29" s="16"/>
      <c r="EO29" s="16"/>
      <c r="EP29" s="16"/>
      <c r="EQ29" s="16"/>
      <c r="ER29" s="16"/>
      <c r="ES29" s="16"/>
      <c r="ET29" s="16"/>
      <c r="EU29" s="16"/>
      <c r="EV29" s="16"/>
      <c r="EW29" s="16"/>
      <c r="EX29" s="16"/>
      <c r="EY29" s="16"/>
      <c r="EZ29" s="16"/>
      <c r="FA29" s="16"/>
      <c r="FB29" s="16"/>
      <c r="FC29" s="16"/>
      <c r="FD29" s="16"/>
      <c r="FE29" s="16"/>
      <c r="FF29" s="16"/>
      <c r="FG29" s="16"/>
      <c r="FH29" s="16"/>
      <c r="FI29" s="16"/>
      <c r="FJ29" s="16"/>
      <c r="FK29" s="16"/>
      <c r="FL29" s="16"/>
      <c r="FM29" s="16"/>
      <c r="FN29" s="16"/>
      <c r="FO29" s="16"/>
      <c r="FP29" s="16"/>
      <c r="FQ29" s="16"/>
      <c r="FR29" s="16"/>
      <c r="FS29" s="16"/>
      <c r="FT29" s="16"/>
      <c r="FU29" s="16"/>
      <c r="FV29" s="16"/>
      <c r="FW29" s="16"/>
      <c r="FX29" s="16"/>
      <c r="FY29" s="16"/>
      <c r="FZ29" s="16"/>
      <c r="GA29" s="16"/>
      <c r="GB29" s="16"/>
      <c r="GC29" s="16"/>
      <c r="GD29" s="16"/>
      <c r="GE29" s="16"/>
      <c r="GF29" s="16"/>
      <c r="GG29" s="16"/>
      <c r="GH29" s="16"/>
      <c r="GI29" s="16"/>
      <c r="GJ29" s="16"/>
      <c r="GK29" s="16"/>
      <c r="GL29" s="16"/>
      <c r="GM29" s="16"/>
      <c r="GN29" s="16"/>
      <c r="GO29" s="16"/>
      <c r="GP29" s="16"/>
      <c r="GQ29" s="16"/>
      <c r="GR29" s="16"/>
      <c r="GS29" s="16"/>
      <c r="GT29" s="16"/>
      <c r="GU29" s="16"/>
      <c r="GV29" s="16"/>
      <c r="GW29" s="16"/>
      <c r="GX29" s="16"/>
      <c r="GY29" s="16"/>
      <c r="GZ29" s="16"/>
      <c r="HA29" s="16"/>
      <c r="HB29" s="16"/>
      <c r="HC29" s="16"/>
      <c r="HD29" s="16"/>
      <c r="HE29" s="16"/>
      <c r="HF29" s="16"/>
      <c r="HG29" s="16"/>
      <c r="HH29" s="16"/>
      <c r="HI29" s="16"/>
      <c r="HJ29" s="16"/>
      <c r="HK29" s="16"/>
      <c r="HL29" s="16"/>
      <c r="HM29" s="16"/>
      <c r="HN29" s="16"/>
      <c r="HO29" s="16"/>
      <c r="HP29" s="16"/>
      <c r="HQ29" s="16"/>
      <c r="HR29" s="16"/>
      <c r="HS29" s="16"/>
      <c r="HT29" s="16"/>
      <c r="HU29" s="16"/>
      <c r="HV29" s="16"/>
      <c r="HW29" s="16"/>
      <c r="HX29" s="16"/>
      <c r="HY29" s="16"/>
      <c r="HZ29" s="16"/>
      <c r="IA29" s="16"/>
      <c r="IB29" s="16"/>
      <c r="IC29" s="16"/>
      <c r="ID29" s="16"/>
      <c r="IE29" s="16"/>
      <c r="IF29" s="16"/>
      <c r="IG29" s="16"/>
      <c r="IH29" s="16"/>
      <c r="II29" s="16"/>
      <c r="IJ29" s="16"/>
      <c r="IK29" s="16"/>
      <c r="IL29" s="16"/>
      <c r="IM29" s="16"/>
      <c r="IN29" s="16"/>
      <c r="IO29" s="16"/>
      <c r="IP29" s="16"/>
      <c r="IQ29" s="16"/>
      <c r="IR29" s="16"/>
      <c r="IS29" s="16"/>
      <c r="IT29" s="16"/>
      <c r="IU29" s="16"/>
    </row>
    <row r="30" spans="1:255" ht="20.25">
      <c r="A30" s="102"/>
      <c r="C30" s="1"/>
      <c r="D30" s="1"/>
      <c r="E30" s="33"/>
      <c r="F30" s="34" t="s">
        <v>14</v>
      </c>
      <c r="G30" s="34"/>
      <c r="H30" s="34"/>
      <c r="I30" s="34"/>
      <c r="J30" s="34"/>
      <c r="K30" s="17"/>
      <c r="L30" s="1"/>
      <c r="M30" s="1"/>
      <c r="N30" s="17"/>
      <c r="O30" s="17"/>
      <c r="P30" s="17"/>
      <c r="Q30" s="17"/>
      <c r="R30" s="17"/>
      <c r="S30" s="17"/>
      <c r="T30" s="82"/>
      <c r="U30" s="14"/>
      <c r="V30" s="36"/>
      <c r="W30" s="36"/>
      <c r="X30" s="36"/>
      <c r="Y30" s="36"/>
      <c r="Z30" s="10" t="s">
        <v>13</v>
      </c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  <c r="IU30" s="10"/>
    </row>
    <row r="31" spans="1:255" ht="20.25">
      <c r="A31" s="120"/>
      <c r="B31" s="120"/>
      <c r="C31" s="37"/>
      <c r="D31" s="37"/>
      <c r="E31" s="37"/>
      <c r="F31" s="120"/>
      <c r="G31" s="120"/>
      <c r="H31" s="120"/>
      <c r="I31" s="120"/>
      <c r="J31" s="120"/>
      <c r="K31" s="120"/>
      <c r="L31" s="37"/>
      <c r="M31" s="37"/>
      <c r="N31" s="37"/>
      <c r="O31" s="37"/>
      <c r="P31" s="37"/>
      <c r="Q31" s="37"/>
      <c r="R31" s="37"/>
      <c r="S31" s="37"/>
      <c r="T31" s="82"/>
      <c r="U31" s="14"/>
      <c r="V31" s="36"/>
      <c r="W31" s="36"/>
      <c r="X31" s="36"/>
      <c r="Y31" s="36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  <c r="IU31" s="10"/>
    </row>
    <row r="32" spans="1:255" ht="20.25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4"/>
      <c r="V32" s="36"/>
      <c r="W32" s="36"/>
      <c r="X32" s="36"/>
      <c r="Y32" s="36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  <c r="IU32" s="10"/>
    </row>
    <row r="33" spans="1:255" ht="20.25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36"/>
      <c r="W33" s="7"/>
      <c r="X33" s="7"/>
      <c r="Y33" s="7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  <c r="IU33" s="10"/>
    </row>
    <row r="34" spans="1:255" ht="20.25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36"/>
      <c r="W34" s="36"/>
      <c r="X34" s="36"/>
      <c r="Y34" s="36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  <c r="IU34" s="10"/>
    </row>
    <row r="35" spans="1:255" ht="132.75" customHeight="1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36"/>
      <c r="W35" s="36"/>
      <c r="X35" s="36"/>
      <c r="Y35" s="36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  <c r="IU35" s="10"/>
    </row>
  </sheetData>
  <sheetProtection formatCells="0" formatColumns="0"/>
  <mergeCells count="12">
    <mergeCell ref="B7:F7"/>
    <mergeCell ref="A2:N2"/>
    <mergeCell ref="A31:B31"/>
    <mergeCell ref="F31:K31"/>
    <mergeCell ref="C27:N27"/>
    <mergeCell ref="B4:E4"/>
    <mergeCell ref="B5:D5"/>
    <mergeCell ref="B12:E12"/>
    <mergeCell ref="B8:K8"/>
    <mergeCell ref="B10:K10"/>
    <mergeCell ref="A26:D26"/>
    <mergeCell ref="B9:D9"/>
  </mergeCells>
  <phoneticPr fontId="15" type="noConversion"/>
  <pageMargins left="0.15748031496062992" right="0.15748031496062992" top="0.15748031496062992" bottom="0.15748031496062992" header="0.15748031496062992" footer="0.31496062992125984"/>
  <pageSetup scale="3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F707CB-5EAA-4BB2-90DA-B944A92809B2}">
  <sheetPr>
    <pageSetUpPr fitToPage="1"/>
  </sheetPr>
  <dimension ref="A1:IU27"/>
  <sheetViews>
    <sheetView zoomScale="90" zoomScaleNormal="90" workbookViewId="0">
      <selection activeCell="K16" sqref="K16:K17"/>
    </sheetView>
  </sheetViews>
  <sheetFormatPr defaultColWidth="9.140625" defaultRowHeight="15"/>
  <cols>
    <col min="1" max="1" width="19.28515625" style="11" customWidth="1"/>
    <col min="2" max="3" width="25.28515625" style="11" customWidth="1"/>
    <col min="4" max="4" width="62.7109375" style="11" customWidth="1"/>
    <col min="5" max="5" width="9.42578125" style="11" customWidth="1"/>
    <col min="6" max="6" width="9.28515625" style="11" hidden="1" customWidth="1"/>
    <col min="7" max="7" width="10.85546875" style="11" customWidth="1"/>
    <col min="8" max="8" width="8.85546875" style="11" hidden="1" customWidth="1"/>
    <col min="9" max="9" width="9.140625" style="11" hidden="1" customWidth="1"/>
    <col min="10" max="10" width="10.5703125" style="11" hidden="1" customWidth="1"/>
    <col min="11" max="11" width="15.5703125" style="11" customWidth="1"/>
    <col min="12" max="12" width="15.5703125" style="11" hidden="1" customWidth="1"/>
    <col min="13" max="13" width="15.5703125" style="11" customWidth="1"/>
    <col min="14" max="14" width="11" style="11" hidden="1" customWidth="1"/>
    <col min="15" max="15" width="11.7109375" style="11" hidden="1" customWidth="1"/>
    <col min="16" max="20" width="11" style="11" hidden="1" customWidth="1"/>
    <col min="21" max="21" width="13.140625" style="11" customWidth="1"/>
    <col min="22" max="22" width="18.85546875" style="11" customWidth="1"/>
    <col min="23" max="23" width="14.85546875" style="11" hidden="1" customWidth="1"/>
    <col min="24" max="24" width="14.5703125" style="11" customWidth="1"/>
    <col min="25" max="25" width="20.28515625" style="11" customWidth="1"/>
    <col min="26" max="26" width="11.7109375" style="11" customWidth="1"/>
    <col min="27" max="27" width="9.140625" style="11" customWidth="1"/>
    <col min="28" max="16384" width="9.140625" style="11"/>
  </cols>
  <sheetData>
    <row r="1" spans="1:27" s="18" customFormat="1">
      <c r="A1" s="8"/>
      <c r="B1" s="8"/>
      <c r="C1" s="8"/>
      <c r="D1" s="8"/>
      <c r="E1" s="8"/>
      <c r="F1" s="8"/>
      <c r="G1" s="8"/>
      <c r="H1" s="8"/>
      <c r="I1" s="8"/>
      <c r="J1" s="8"/>
      <c r="K1" s="9"/>
      <c r="L1" s="9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</row>
    <row r="2" spans="1:27" s="18" customFormat="1" ht="27.4" customHeight="1">
      <c r="A2" s="118" t="s">
        <v>0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36"/>
      <c r="O2" s="36"/>
      <c r="P2" s="36"/>
      <c r="Q2" s="36"/>
      <c r="R2" s="36"/>
      <c r="S2" s="36"/>
      <c r="T2" s="36"/>
      <c r="U2" s="8"/>
      <c r="V2" s="8"/>
      <c r="W2" s="8"/>
      <c r="X2" s="8"/>
      <c r="Y2" s="8"/>
    </row>
    <row r="3" spans="1:27" s="18" customFormat="1" ht="15.75">
      <c r="A3" s="30" t="s">
        <v>30</v>
      </c>
      <c r="B3" s="98" t="s">
        <v>57</v>
      </c>
      <c r="E3" s="25"/>
      <c r="G3" s="31" t="s">
        <v>1</v>
      </c>
      <c r="J3" s="31"/>
      <c r="K3" s="85">
        <v>45129</v>
      </c>
      <c r="L3" s="85"/>
      <c r="M3" s="85"/>
      <c r="N3" s="81"/>
      <c r="O3" s="81"/>
      <c r="P3" s="81"/>
      <c r="Q3" s="81"/>
      <c r="R3" s="81"/>
      <c r="S3" s="81"/>
      <c r="T3" s="81"/>
      <c r="U3" s="8"/>
      <c r="V3" s="8"/>
      <c r="W3" s="8"/>
      <c r="X3" s="8"/>
      <c r="Y3" s="8"/>
    </row>
    <row r="4" spans="1:27" s="3" customFormat="1" ht="15.75">
      <c r="A4" s="35" t="s">
        <v>20</v>
      </c>
      <c r="B4" s="122" t="s">
        <v>39</v>
      </c>
      <c r="C4" s="122"/>
      <c r="D4" s="122"/>
      <c r="E4" s="122"/>
      <c r="F4" s="49"/>
      <c r="G4" s="49"/>
      <c r="H4" s="49"/>
      <c r="I4" s="49"/>
      <c r="J4" s="60"/>
      <c r="K4" s="61"/>
      <c r="L4" s="61"/>
      <c r="M4" s="31"/>
      <c r="N4" s="31"/>
      <c r="O4" s="31"/>
      <c r="P4" s="31"/>
      <c r="Q4" s="31"/>
      <c r="R4" s="31"/>
      <c r="S4" s="31"/>
      <c r="T4" s="31"/>
      <c r="U4" s="62"/>
      <c r="V4" s="62"/>
      <c r="W4" s="62"/>
      <c r="X4" s="62"/>
      <c r="Y4" s="62"/>
    </row>
    <row r="5" spans="1:27" s="3" customFormat="1" ht="27.75" customHeight="1">
      <c r="A5" s="45" t="s">
        <v>2</v>
      </c>
      <c r="B5" s="117" t="s">
        <v>38</v>
      </c>
      <c r="C5" s="117"/>
      <c r="D5" s="117"/>
      <c r="E5" s="59"/>
      <c r="F5" s="49"/>
      <c r="G5" s="49"/>
      <c r="H5" s="49"/>
      <c r="I5" s="49"/>
      <c r="J5" s="60"/>
      <c r="K5" s="61"/>
      <c r="L5" s="61"/>
      <c r="M5" s="31"/>
      <c r="N5" s="31"/>
      <c r="O5" s="31"/>
      <c r="P5" s="31"/>
      <c r="Q5" s="31"/>
      <c r="R5" s="31"/>
      <c r="S5" s="31"/>
      <c r="T5" s="31"/>
      <c r="U5" s="62"/>
      <c r="V5" s="62"/>
      <c r="W5" s="62"/>
      <c r="X5" s="62"/>
      <c r="Y5" s="62"/>
    </row>
    <row r="6" spans="1:27" s="3" customFormat="1" ht="21.75" customHeight="1">
      <c r="A6" s="46" t="s">
        <v>17</v>
      </c>
      <c r="B6" s="49" t="s">
        <v>14</v>
      </c>
      <c r="C6" s="49"/>
      <c r="D6" s="49"/>
      <c r="E6" s="49"/>
      <c r="F6" s="49"/>
      <c r="G6" s="49"/>
      <c r="H6" s="49"/>
      <c r="I6" s="49"/>
      <c r="J6" s="60"/>
      <c r="K6" s="61"/>
      <c r="L6" s="61"/>
      <c r="M6" s="31"/>
      <c r="N6" s="31"/>
      <c r="O6" s="31"/>
      <c r="P6" s="31"/>
      <c r="Q6" s="31"/>
      <c r="R6" s="31"/>
      <c r="S6" s="31"/>
      <c r="T6" s="31"/>
      <c r="U6" s="62"/>
      <c r="V6" s="62"/>
      <c r="W6" s="62"/>
      <c r="X6" s="62"/>
      <c r="Y6" s="62"/>
    </row>
    <row r="7" spans="1:27" s="3" customFormat="1" ht="32.25" customHeight="1">
      <c r="A7" s="47" t="s">
        <v>2</v>
      </c>
      <c r="B7" s="117" t="s">
        <v>40</v>
      </c>
      <c r="C7" s="117"/>
      <c r="D7" s="117"/>
      <c r="E7" s="117"/>
      <c r="F7" s="117"/>
      <c r="G7" s="86"/>
      <c r="H7" s="86"/>
      <c r="I7" s="86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2"/>
      <c r="V7" s="69"/>
      <c r="W7" s="69"/>
      <c r="X7" s="69"/>
      <c r="Y7" s="69"/>
    </row>
    <row r="8" spans="1:27" s="3" customFormat="1" ht="28.5" customHeight="1">
      <c r="A8" s="48" t="s">
        <v>16</v>
      </c>
      <c r="B8" s="122" t="s">
        <v>60</v>
      </c>
      <c r="C8" s="122"/>
      <c r="D8" s="122"/>
      <c r="E8" s="122"/>
      <c r="F8" s="122"/>
      <c r="G8" s="122"/>
      <c r="H8" s="122"/>
      <c r="I8" s="122"/>
      <c r="J8" s="122"/>
      <c r="K8" s="31"/>
      <c r="L8" s="31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</row>
    <row r="9" spans="1:27" s="3" customFormat="1" ht="34.700000000000003" customHeight="1">
      <c r="A9" s="24" t="s">
        <v>2</v>
      </c>
      <c r="B9" s="117" t="s">
        <v>51</v>
      </c>
      <c r="C9" s="117"/>
      <c r="D9" s="117"/>
      <c r="E9" s="117"/>
      <c r="F9" s="117"/>
      <c r="G9" s="117"/>
      <c r="H9" s="117"/>
      <c r="I9" s="117"/>
      <c r="J9" s="117"/>
      <c r="K9" s="69"/>
      <c r="L9" s="69"/>
      <c r="M9" s="69"/>
      <c r="N9" s="69"/>
      <c r="O9" s="62"/>
      <c r="P9" s="69"/>
      <c r="Q9" s="69"/>
      <c r="R9" s="69"/>
      <c r="S9" s="69"/>
      <c r="T9" s="69"/>
      <c r="U9" s="69"/>
      <c r="V9" s="69"/>
      <c r="W9" s="69"/>
      <c r="X9" s="69"/>
      <c r="Y9" s="69"/>
    </row>
    <row r="10" spans="1:27" s="3" customFormat="1" ht="34.700000000000003" customHeight="1">
      <c r="A10" s="24" t="s">
        <v>44</v>
      </c>
      <c r="B10" s="117" t="s">
        <v>53</v>
      </c>
      <c r="C10" s="117"/>
      <c r="D10" s="117"/>
      <c r="E10" s="86"/>
      <c r="F10" s="86"/>
      <c r="G10" s="86"/>
      <c r="H10" s="86"/>
      <c r="I10" s="86"/>
      <c r="J10" s="86"/>
      <c r="K10" s="69"/>
      <c r="L10" s="69"/>
      <c r="M10" s="69"/>
      <c r="N10" s="69"/>
      <c r="O10" s="62"/>
      <c r="P10" s="69"/>
      <c r="Q10" s="69"/>
      <c r="R10" s="69"/>
      <c r="S10" s="69"/>
      <c r="T10" s="69"/>
      <c r="U10" s="69"/>
      <c r="V10" s="69"/>
      <c r="W10" s="69"/>
      <c r="X10" s="69"/>
      <c r="Y10" s="69"/>
    </row>
    <row r="11" spans="1:27" s="3" customFormat="1" ht="15.75">
      <c r="A11" s="35" t="s">
        <v>3</v>
      </c>
      <c r="B11" s="65" t="s">
        <v>48</v>
      </c>
      <c r="C11" s="65"/>
      <c r="D11" s="65"/>
      <c r="E11" s="65"/>
      <c r="F11" s="64"/>
      <c r="G11" s="95"/>
      <c r="H11" s="64"/>
      <c r="I11" s="64"/>
      <c r="J11" s="66"/>
      <c r="K11" s="61"/>
      <c r="L11" s="61"/>
      <c r="M11" s="69"/>
      <c r="N11" s="69"/>
      <c r="O11" s="62"/>
      <c r="P11" s="31"/>
      <c r="Q11" s="31"/>
      <c r="R11" s="31"/>
      <c r="S11" s="31"/>
      <c r="T11" s="31"/>
      <c r="U11" s="31"/>
      <c r="V11" s="61"/>
      <c r="W11" s="61"/>
      <c r="X11" s="61"/>
      <c r="Y11" s="61"/>
    </row>
    <row r="12" spans="1:27" s="3" customFormat="1" ht="18" customHeight="1">
      <c r="A12" s="48" t="s">
        <v>4</v>
      </c>
      <c r="B12" s="123" t="s">
        <v>54</v>
      </c>
      <c r="C12" s="123"/>
      <c r="D12" s="123"/>
      <c r="E12" s="123"/>
      <c r="F12" s="64"/>
      <c r="G12" s="64"/>
      <c r="H12" s="64"/>
      <c r="I12" s="64"/>
      <c r="J12" s="67"/>
      <c r="K12" s="61"/>
      <c r="L12" s="61"/>
      <c r="M12" s="69"/>
      <c r="N12" s="69"/>
      <c r="O12" s="62"/>
      <c r="P12" s="31"/>
      <c r="Q12" s="31"/>
      <c r="R12" s="31"/>
      <c r="S12" s="31"/>
      <c r="T12" s="31"/>
      <c r="U12" s="31"/>
      <c r="V12" s="61"/>
      <c r="W12" s="61"/>
      <c r="X12" s="61"/>
      <c r="Y12" s="61"/>
    </row>
    <row r="13" spans="1:27" s="3" customFormat="1" ht="15.75">
      <c r="A13" s="48" t="s">
        <v>11</v>
      </c>
      <c r="B13" s="68" t="s">
        <v>43</v>
      </c>
      <c r="C13" s="63"/>
      <c r="D13" s="63"/>
      <c r="E13" s="63"/>
      <c r="F13" s="64"/>
      <c r="G13" s="64"/>
      <c r="H13" s="64"/>
      <c r="I13" s="64"/>
      <c r="J13" s="67"/>
      <c r="K13" s="61"/>
      <c r="L13" s="61"/>
      <c r="M13" s="69"/>
      <c r="N13" s="69"/>
      <c r="O13" s="62"/>
      <c r="P13" s="31"/>
      <c r="Q13" s="31"/>
      <c r="R13" s="31"/>
      <c r="S13" s="31"/>
      <c r="T13" s="31"/>
      <c r="U13" s="84"/>
      <c r="V13" s="100"/>
      <c r="W13" s="61"/>
      <c r="X13" s="61"/>
      <c r="Y13" s="61"/>
    </row>
    <row r="14" spans="1:27" s="3" customFormat="1" ht="20.25">
      <c r="A14" s="70" t="s">
        <v>41</v>
      </c>
      <c r="B14" s="44"/>
      <c r="C14" s="23"/>
      <c r="D14" s="96" t="str">
        <f>+B8&amp;" as below:"</f>
        <v>Lin Hao Liang as below:</v>
      </c>
      <c r="E14" s="23"/>
      <c r="F14" s="21"/>
      <c r="G14" s="21"/>
      <c r="H14" s="21"/>
      <c r="I14" s="21"/>
      <c r="J14" s="22"/>
      <c r="K14" s="6"/>
      <c r="L14" s="6"/>
      <c r="M14" s="2"/>
      <c r="N14" s="69"/>
      <c r="O14" s="2"/>
      <c r="P14" s="2"/>
      <c r="Q14" s="2"/>
      <c r="R14" s="2"/>
      <c r="S14" s="2"/>
      <c r="T14" s="2"/>
      <c r="U14" s="4"/>
      <c r="V14" s="6"/>
      <c r="W14" s="6"/>
      <c r="X14" s="61"/>
      <c r="Y14" s="61"/>
    </row>
    <row r="15" spans="1:27" ht="25.5">
      <c r="A15" s="50" t="s">
        <v>22</v>
      </c>
      <c r="B15" s="50" t="s">
        <v>45</v>
      </c>
      <c r="C15" s="50" t="s">
        <v>23</v>
      </c>
      <c r="D15" s="50" t="s">
        <v>12</v>
      </c>
      <c r="E15" s="51" t="s">
        <v>35</v>
      </c>
      <c r="F15" s="52" t="s">
        <v>18</v>
      </c>
      <c r="G15" s="53" t="s">
        <v>46</v>
      </c>
      <c r="H15" s="93"/>
      <c r="I15" s="53"/>
      <c r="J15" s="53" t="s">
        <v>19</v>
      </c>
      <c r="K15" s="54" t="s">
        <v>5</v>
      </c>
      <c r="L15" s="83" t="s">
        <v>31</v>
      </c>
      <c r="M15" s="55" t="s">
        <v>10</v>
      </c>
      <c r="N15" s="83" t="s">
        <v>31</v>
      </c>
      <c r="O15" s="83" t="s">
        <v>31</v>
      </c>
      <c r="P15" s="83" t="s">
        <v>31</v>
      </c>
      <c r="Q15" s="83" t="s">
        <v>31</v>
      </c>
      <c r="R15" s="83" t="s">
        <v>34</v>
      </c>
      <c r="S15" s="83" t="s">
        <v>36</v>
      </c>
      <c r="T15" s="83" t="s">
        <v>37</v>
      </c>
      <c r="U15" s="52" t="s">
        <v>6</v>
      </c>
      <c r="V15" s="52" t="s">
        <v>7</v>
      </c>
      <c r="W15" s="83" t="s">
        <v>31</v>
      </c>
      <c r="X15" s="52" t="s">
        <v>32</v>
      </c>
      <c r="Y15" s="52" t="s">
        <v>56</v>
      </c>
    </row>
    <row r="16" spans="1:27" ht="21.75" customHeight="1">
      <c r="A16" s="39" t="s">
        <v>42</v>
      </c>
      <c r="B16" s="39" t="e">
        <f>VLOOKUP(C16,#REF!,22,0)</f>
        <v>#REF!</v>
      </c>
      <c r="C16" s="39" t="s">
        <v>52</v>
      </c>
      <c r="D16" s="40" t="e">
        <f>VLOOKUP(C16,#REF!,3,0)</f>
        <v>#REF!</v>
      </c>
      <c r="E16" s="41">
        <v>67</v>
      </c>
      <c r="F16" s="94" t="e">
        <f>+E16/VLOOKUP(C16,#REF!,11,0)</f>
        <v>#REF!</v>
      </c>
      <c r="G16" s="38" t="e">
        <f>+ROUNDUP(E16/VLOOKUP(C16,#REF!,11,0),0)</f>
        <v>#REF!</v>
      </c>
      <c r="H16" s="38" t="e">
        <f>+ROUNDDOWN(I16,0)</f>
        <v>#REF!</v>
      </c>
      <c r="I16" s="91" t="e">
        <f>F16/VLOOKUP(C16,#REF!,10,0)</f>
        <v>#REF!</v>
      </c>
      <c r="J16" s="38" t="e">
        <f t="shared" ref="J16:J17" si="0">+ROUNDUP(I16,0)</f>
        <v>#REF!</v>
      </c>
      <c r="K16" s="87">
        <v>21.80782</v>
      </c>
      <c r="L16" s="87">
        <f t="shared" ref="L16:L17" si="1">K16*E16</f>
        <v>1461.1239399999999</v>
      </c>
      <c r="M16" s="88">
        <f t="shared" ref="M16:M17" si="2">ROUND(L16,2)</f>
        <v>1461.12</v>
      </c>
      <c r="N16" s="89" t="e">
        <f>+VLOOKUP($C16,#REF!,6,0)</f>
        <v>#REF!</v>
      </c>
      <c r="O16" s="90" t="e">
        <f t="shared" ref="O16:O17" si="3">+N16*E16</f>
        <v>#REF!</v>
      </c>
      <c r="P16" s="90" t="e">
        <f>VLOOKUP(C16,#REF!,7,0)</f>
        <v>#REF!</v>
      </c>
      <c r="Q16" s="90" t="e">
        <f>P16*J16</f>
        <v>#REF!</v>
      </c>
      <c r="R16" s="90">
        <v>0</v>
      </c>
      <c r="S16" s="90" t="e">
        <f>VLOOKUP(C16,#REF!,13,0)</f>
        <v>#REF!</v>
      </c>
      <c r="T16" s="90" t="e">
        <f>VLOOKUP(C16,#REF!,14,0)</f>
        <v>#REF!</v>
      </c>
      <c r="U16" s="32" t="e">
        <f>N16*E16</f>
        <v>#REF!</v>
      </c>
      <c r="V16" s="32" t="e">
        <f>+IF((I16-H16)=0,P16*I16,(I16-H16)*S16+R16+T16+H16*P16)</f>
        <v>#REF!</v>
      </c>
      <c r="W16" s="32" t="e">
        <f>VLOOKUP(C16,#REF!,9,0)</f>
        <v>#REF!</v>
      </c>
      <c r="X16" s="32" t="e">
        <f>0.55*0.38*0.24*F16</f>
        <v>#REF!</v>
      </c>
      <c r="Y16" s="32" t="s">
        <v>55</v>
      </c>
      <c r="Z16" s="101" t="s">
        <v>49</v>
      </c>
      <c r="AA16" s="101" t="s">
        <v>50</v>
      </c>
    </row>
    <row r="17" spans="1:255" ht="21.75" customHeight="1">
      <c r="A17" s="39" t="s">
        <v>42</v>
      </c>
      <c r="B17" s="39" t="e">
        <f>VLOOKUP(C17,#REF!,22,0)</f>
        <v>#REF!</v>
      </c>
      <c r="C17" s="39" t="s">
        <v>58</v>
      </c>
      <c r="D17" s="40" t="e">
        <f>VLOOKUP(C17,#REF!,3,0)</f>
        <v>#REF!</v>
      </c>
      <c r="E17" s="41">
        <v>128</v>
      </c>
      <c r="F17" s="94" t="e">
        <f>+E17/VLOOKUP(C17,#REF!,11,0)</f>
        <v>#REF!</v>
      </c>
      <c r="G17" s="38" t="e">
        <f>+ROUNDUP(E17/VLOOKUP(C17,#REF!,11,0),0)</f>
        <v>#REF!</v>
      </c>
      <c r="H17" s="38" t="e">
        <f>+ROUNDDOWN(I17,0)</f>
        <v>#REF!</v>
      </c>
      <c r="I17" s="91" t="e">
        <f>F17/VLOOKUP(C17,#REF!,10,0)</f>
        <v>#REF!</v>
      </c>
      <c r="J17" s="38" t="e">
        <f t="shared" si="0"/>
        <v>#REF!</v>
      </c>
      <c r="K17" s="87">
        <v>13.4823</v>
      </c>
      <c r="L17" s="87">
        <f t="shared" si="1"/>
        <v>1725.7344000000001</v>
      </c>
      <c r="M17" s="88">
        <f t="shared" si="2"/>
        <v>1725.73</v>
      </c>
      <c r="N17" s="89" t="e">
        <f>+VLOOKUP($C17,#REF!,6,0)</f>
        <v>#REF!</v>
      </c>
      <c r="O17" s="90" t="e">
        <f t="shared" si="3"/>
        <v>#REF!</v>
      </c>
      <c r="P17" s="90" t="e">
        <f>VLOOKUP(C17,#REF!,7,0)</f>
        <v>#REF!</v>
      </c>
      <c r="Q17" s="90" t="e">
        <f>P17*J17</f>
        <v>#REF!</v>
      </c>
      <c r="R17" s="90">
        <v>0</v>
      </c>
      <c r="S17" s="90" t="e">
        <f>VLOOKUP(C17,#REF!,13,0)</f>
        <v>#REF!</v>
      </c>
      <c r="T17" s="90" t="e">
        <f>VLOOKUP(C17,#REF!,14,0)</f>
        <v>#REF!</v>
      </c>
      <c r="U17" s="32" t="e">
        <f>N17*E17</f>
        <v>#REF!</v>
      </c>
      <c r="V17" s="32" t="e">
        <f>+IF((I17-H17)=0,P17*I17,(I17-H17)*S17+R17+T17+H17*P17)</f>
        <v>#REF!</v>
      </c>
      <c r="W17" s="32" t="e">
        <f>VLOOKUP(C17,#REF!,9,0)</f>
        <v>#REF!</v>
      </c>
      <c r="X17" s="32" t="e">
        <f>0.55*0.38*0.24*F17</f>
        <v>#REF!</v>
      </c>
      <c r="Y17" s="32" t="s">
        <v>59</v>
      </c>
      <c r="Z17" s="101" t="s">
        <v>49</v>
      </c>
      <c r="AA17" s="101" t="s">
        <v>50</v>
      </c>
    </row>
    <row r="18" spans="1:255" s="20" customFormat="1" ht="23.25" customHeight="1">
      <c r="A18" s="124" t="s">
        <v>8</v>
      </c>
      <c r="B18" s="125"/>
      <c r="C18" s="125"/>
      <c r="D18" s="126"/>
      <c r="E18" s="29">
        <f>SUM(E16:E17)</f>
        <v>195</v>
      </c>
      <c r="F18" s="29" t="e">
        <f t="shared" ref="F18:G18" si="4">SUM(F16:F17)</f>
        <v>#REF!</v>
      </c>
      <c r="G18" s="29" t="e">
        <f t="shared" si="4"/>
        <v>#REF!</v>
      </c>
      <c r="H18" s="29" t="e">
        <f t="shared" ref="H18:J18" si="5">SUM(H16:H16)</f>
        <v>#REF!</v>
      </c>
      <c r="I18" s="29" t="e">
        <f t="shared" si="5"/>
        <v>#REF!</v>
      </c>
      <c r="J18" s="29" t="e">
        <f t="shared" si="5"/>
        <v>#REF!</v>
      </c>
      <c r="K18" s="29"/>
      <c r="L18" s="29" t="e">
        <f ca="1">SUM(L16:L18)</f>
        <v>#N/A</v>
      </c>
      <c r="M18" s="97">
        <f>SUM(M16:M17)</f>
        <v>3186.85</v>
      </c>
      <c r="N18" s="97" t="e">
        <f t="shared" ref="N18:X18" si="6">SUM(N16:N17)</f>
        <v>#REF!</v>
      </c>
      <c r="O18" s="97" t="e">
        <f t="shared" si="6"/>
        <v>#REF!</v>
      </c>
      <c r="P18" s="97" t="e">
        <f t="shared" si="6"/>
        <v>#REF!</v>
      </c>
      <c r="Q18" s="97" t="e">
        <f t="shared" si="6"/>
        <v>#REF!</v>
      </c>
      <c r="R18" s="97">
        <f t="shared" si="6"/>
        <v>0</v>
      </c>
      <c r="S18" s="97" t="e">
        <f t="shared" si="6"/>
        <v>#REF!</v>
      </c>
      <c r="T18" s="97" t="e">
        <f t="shared" si="6"/>
        <v>#REF!</v>
      </c>
      <c r="U18" s="97" t="e">
        <f t="shared" si="6"/>
        <v>#REF!</v>
      </c>
      <c r="V18" s="97" t="e">
        <f t="shared" si="6"/>
        <v>#REF!</v>
      </c>
      <c r="W18" s="97" t="e">
        <f t="shared" si="6"/>
        <v>#REF!</v>
      </c>
      <c r="X18" s="97" t="e">
        <f t="shared" si="6"/>
        <v>#REF!</v>
      </c>
      <c r="Y18" s="97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  <c r="EV18" s="19"/>
      <c r="EW18" s="19"/>
      <c r="EX18" s="19"/>
      <c r="EY18" s="19"/>
      <c r="EZ18" s="19"/>
      <c r="FA18" s="19"/>
      <c r="FB18" s="19"/>
      <c r="FC18" s="19"/>
      <c r="FD18" s="19"/>
      <c r="FE18" s="19"/>
      <c r="FF18" s="19"/>
      <c r="FG18" s="19"/>
      <c r="FH18" s="19"/>
      <c r="FI18" s="19"/>
      <c r="FJ18" s="19"/>
      <c r="FK18" s="19"/>
      <c r="FL18" s="19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  <c r="IQ18" s="19"/>
      <c r="IR18" s="19"/>
      <c r="IS18" s="19"/>
      <c r="IT18" s="19"/>
    </row>
    <row r="19" spans="1:255" ht="18.75" customHeight="1">
      <c r="A19" s="26" t="s">
        <v>15</v>
      </c>
      <c r="B19" s="28">
        <f>M18</f>
        <v>3186.85</v>
      </c>
      <c r="C19" s="127" t="str">
        <f>+_xll.USD(B19)</f>
        <v>Three thousand one hundred and eighty six dollars and eighty five cents.</v>
      </c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N19" s="82"/>
      <c r="O19" s="82"/>
      <c r="P19" s="82"/>
      <c r="Q19" s="82"/>
      <c r="R19" s="82"/>
      <c r="S19" s="82"/>
      <c r="T19" s="82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  <c r="DW19" s="15"/>
      <c r="DX19" s="15"/>
      <c r="DY19" s="15"/>
      <c r="DZ19" s="15"/>
      <c r="EA19" s="15"/>
      <c r="EB19" s="15"/>
      <c r="EC19" s="15"/>
      <c r="ED19" s="15"/>
      <c r="EE19" s="15"/>
      <c r="EF19" s="15"/>
      <c r="EG19" s="15"/>
      <c r="EH19" s="15"/>
      <c r="EI19" s="15"/>
      <c r="EJ19" s="15"/>
      <c r="EK19" s="15"/>
      <c r="EL19" s="15"/>
      <c r="EM19" s="15"/>
      <c r="EN19" s="15"/>
      <c r="EO19" s="15"/>
      <c r="EP19" s="15"/>
      <c r="EQ19" s="15"/>
      <c r="ER19" s="15"/>
      <c r="ES19" s="15"/>
      <c r="ET19" s="15"/>
      <c r="EU19" s="15"/>
      <c r="EV19" s="15"/>
      <c r="EW19" s="15"/>
      <c r="EX19" s="15"/>
      <c r="EY19" s="15"/>
      <c r="EZ19" s="15"/>
      <c r="FA19" s="15"/>
      <c r="FB19" s="15"/>
      <c r="FC19" s="15"/>
      <c r="FD19" s="15"/>
      <c r="FE19" s="15"/>
      <c r="FF19" s="15"/>
      <c r="FG19" s="15"/>
      <c r="FH19" s="15"/>
      <c r="FI19" s="15"/>
      <c r="FJ19" s="15"/>
      <c r="FK19" s="15"/>
      <c r="FL19" s="15"/>
      <c r="FM19" s="15"/>
      <c r="FN19" s="15"/>
      <c r="FO19" s="15"/>
      <c r="FP19" s="15"/>
      <c r="FQ19" s="15"/>
      <c r="FR19" s="15"/>
      <c r="FS19" s="15"/>
      <c r="FT19" s="15"/>
      <c r="FU19" s="15"/>
      <c r="FV19" s="15"/>
      <c r="FW19" s="15"/>
      <c r="FX19" s="15"/>
      <c r="FY19" s="15"/>
      <c r="FZ19" s="15"/>
      <c r="GA19" s="15"/>
      <c r="GB19" s="15"/>
      <c r="GC19" s="15"/>
      <c r="GD19" s="15"/>
      <c r="GE19" s="15"/>
      <c r="GF19" s="15"/>
      <c r="GG19" s="15"/>
      <c r="GH19" s="15"/>
      <c r="GI19" s="15"/>
      <c r="GJ19" s="15"/>
      <c r="GK19" s="15"/>
      <c r="GL19" s="15"/>
      <c r="GM19" s="15"/>
      <c r="GN19" s="15"/>
      <c r="GO19" s="15"/>
      <c r="GP19" s="15"/>
      <c r="GQ19" s="15"/>
      <c r="GR19" s="15"/>
      <c r="GS19" s="15"/>
      <c r="GT19" s="15"/>
      <c r="GU19" s="15"/>
      <c r="GV19" s="15"/>
      <c r="GW19" s="15"/>
      <c r="GX19" s="15"/>
      <c r="GY19" s="15"/>
      <c r="GZ19" s="15"/>
      <c r="HA19" s="15"/>
      <c r="HB19" s="15"/>
      <c r="HC19" s="15"/>
      <c r="HD19" s="15"/>
      <c r="HE19" s="15"/>
      <c r="HF19" s="15"/>
      <c r="HG19" s="15"/>
      <c r="HH19" s="15"/>
      <c r="HI19" s="15"/>
      <c r="HJ19" s="15"/>
      <c r="HK19" s="15"/>
      <c r="HL19" s="15"/>
      <c r="HM19" s="15"/>
      <c r="HN19" s="15"/>
      <c r="HO19" s="15"/>
      <c r="HP19" s="15"/>
      <c r="HQ19" s="15"/>
      <c r="HR19" s="15"/>
      <c r="HS19" s="15"/>
      <c r="HT19" s="15"/>
      <c r="HU19" s="15"/>
      <c r="HV19" s="15"/>
      <c r="HW19" s="15"/>
      <c r="HX19" s="15"/>
      <c r="HY19" s="15"/>
      <c r="HZ19" s="15"/>
      <c r="IA19" s="15"/>
      <c r="IB19" s="15"/>
      <c r="IC19" s="15"/>
      <c r="ID19" s="15"/>
      <c r="IE19" s="15"/>
      <c r="IF19" s="15"/>
      <c r="IG19" s="15"/>
      <c r="IH19" s="15"/>
      <c r="II19" s="15"/>
      <c r="IJ19" s="15"/>
      <c r="IK19" s="15"/>
      <c r="IL19" s="15"/>
      <c r="IM19" s="15"/>
      <c r="IN19" s="15"/>
      <c r="IO19" s="15"/>
      <c r="IP19" s="15"/>
      <c r="IQ19" s="15"/>
      <c r="IR19" s="15"/>
      <c r="IS19" s="15"/>
      <c r="IT19" s="10"/>
      <c r="IU19" s="10"/>
    </row>
    <row r="20" spans="1:255" ht="15.75">
      <c r="A20" s="42" t="e">
        <f>+"Package:  Total "&amp;G18&amp;" packages "</f>
        <v>#REF!</v>
      </c>
      <c r="B20" s="43"/>
      <c r="C20" s="5"/>
      <c r="D20" s="5"/>
      <c r="E20" s="12"/>
      <c r="F20" s="13"/>
      <c r="G20" s="13"/>
      <c r="H20" s="13"/>
      <c r="I20" s="13"/>
      <c r="J20" s="14"/>
      <c r="K20" s="15"/>
      <c r="L20" s="15"/>
      <c r="M20" s="14"/>
      <c r="N20" s="14"/>
      <c r="O20" s="14"/>
      <c r="P20" s="14"/>
      <c r="Q20" s="14"/>
      <c r="R20" s="14"/>
      <c r="S20" s="82"/>
      <c r="T20" s="14"/>
      <c r="U20" s="15"/>
      <c r="V20" s="99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  <c r="DW20" s="15"/>
      <c r="DX20" s="15"/>
      <c r="DY20" s="15"/>
      <c r="DZ20" s="15"/>
      <c r="EA20" s="15"/>
      <c r="EB20" s="15"/>
      <c r="EC20" s="15"/>
      <c r="ED20" s="15"/>
      <c r="EE20" s="15"/>
      <c r="EF20" s="15"/>
      <c r="EG20" s="15"/>
      <c r="EH20" s="15"/>
      <c r="EI20" s="15"/>
      <c r="EJ20" s="15"/>
      <c r="EK20" s="15"/>
      <c r="EL20" s="15"/>
      <c r="EM20" s="15"/>
      <c r="EN20" s="15"/>
      <c r="EO20" s="15"/>
      <c r="EP20" s="15"/>
      <c r="EQ20" s="15"/>
      <c r="ER20" s="15"/>
      <c r="ES20" s="15"/>
      <c r="ET20" s="15"/>
      <c r="EU20" s="15"/>
      <c r="EV20" s="15"/>
      <c r="EW20" s="15"/>
      <c r="EX20" s="15"/>
      <c r="EY20" s="15"/>
      <c r="EZ20" s="15"/>
      <c r="FA20" s="15"/>
      <c r="FB20" s="15"/>
      <c r="FC20" s="15"/>
      <c r="FD20" s="15"/>
      <c r="FE20" s="15"/>
      <c r="FF20" s="15"/>
      <c r="FG20" s="15"/>
      <c r="FH20" s="15"/>
      <c r="FI20" s="15"/>
      <c r="FJ20" s="15"/>
      <c r="FK20" s="15"/>
      <c r="FL20" s="15"/>
      <c r="FM20" s="15"/>
      <c r="FN20" s="15"/>
      <c r="FO20" s="15"/>
      <c r="FP20" s="15"/>
      <c r="FQ20" s="15"/>
      <c r="FR20" s="15"/>
      <c r="FS20" s="15"/>
      <c r="FT20" s="15"/>
      <c r="FU20" s="15"/>
      <c r="FV20" s="15"/>
      <c r="FW20" s="15"/>
      <c r="FX20" s="15"/>
      <c r="FY20" s="15"/>
      <c r="FZ20" s="15"/>
      <c r="GA20" s="15"/>
      <c r="GB20" s="15"/>
      <c r="GC20" s="15"/>
      <c r="GD20" s="15"/>
      <c r="GE20" s="15"/>
      <c r="GF20" s="15"/>
      <c r="GG20" s="15"/>
      <c r="GH20" s="15"/>
      <c r="GI20" s="15"/>
      <c r="GJ20" s="15"/>
      <c r="GK20" s="15"/>
      <c r="GL20" s="15"/>
      <c r="GM20" s="15"/>
      <c r="GN20" s="15"/>
      <c r="GO20" s="15"/>
      <c r="GP20" s="15"/>
      <c r="GQ20" s="15"/>
      <c r="GR20" s="15"/>
      <c r="GS20" s="15"/>
      <c r="GT20" s="15"/>
      <c r="GU20" s="15"/>
      <c r="GV20" s="15"/>
      <c r="GW20" s="15"/>
      <c r="GX20" s="15"/>
      <c r="GY20" s="15"/>
      <c r="GZ20" s="15"/>
      <c r="HA20" s="15"/>
      <c r="HB20" s="15"/>
      <c r="HC20" s="15"/>
      <c r="HD20" s="15"/>
      <c r="HE20" s="15"/>
      <c r="HF20" s="15"/>
      <c r="HG20" s="15"/>
      <c r="HH20" s="15"/>
      <c r="HI20" s="15"/>
      <c r="HJ20" s="15"/>
      <c r="HK20" s="15"/>
      <c r="HL20" s="15"/>
      <c r="HM20" s="15"/>
      <c r="HN20" s="15"/>
      <c r="HO20" s="15"/>
      <c r="HP20" s="15"/>
      <c r="HQ20" s="15"/>
      <c r="HR20" s="15"/>
      <c r="HS20" s="15"/>
      <c r="HT20" s="15"/>
      <c r="HU20" s="15"/>
      <c r="HV20" s="15"/>
      <c r="HW20" s="15"/>
      <c r="HX20" s="15"/>
      <c r="HY20" s="15"/>
      <c r="HZ20" s="15"/>
      <c r="IA20" s="15"/>
      <c r="IB20" s="15"/>
      <c r="IC20" s="15"/>
      <c r="ID20" s="15"/>
      <c r="IE20" s="15"/>
      <c r="IF20" s="15"/>
      <c r="IG20" s="15"/>
      <c r="IH20" s="15"/>
      <c r="II20" s="15"/>
      <c r="IJ20" s="15"/>
      <c r="IK20" s="15"/>
      <c r="IL20" s="15"/>
      <c r="IM20" s="15"/>
      <c r="IN20" s="15"/>
      <c r="IO20" s="15"/>
      <c r="IP20" s="15"/>
      <c r="IQ20" s="15"/>
      <c r="IR20" s="15"/>
      <c r="IS20" s="15"/>
      <c r="IT20" s="10"/>
      <c r="IU20" s="10"/>
    </row>
    <row r="21" spans="1:255" ht="15.75">
      <c r="A21" s="27" t="s">
        <v>47</v>
      </c>
      <c r="B21" s="27" t="s">
        <v>9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82"/>
      <c r="T21" s="14"/>
      <c r="U21" s="16"/>
      <c r="V21" s="92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  <c r="DZ21" s="16"/>
      <c r="EA21" s="16"/>
      <c r="EB21" s="16"/>
      <c r="EC21" s="16"/>
      <c r="ED21" s="16"/>
      <c r="EE21" s="16"/>
      <c r="EF21" s="16"/>
      <c r="EG21" s="16"/>
      <c r="EH21" s="16"/>
      <c r="EI21" s="16"/>
      <c r="EJ21" s="16"/>
      <c r="EK21" s="16"/>
      <c r="EL21" s="16"/>
      <c r="EM21" s="16"/>
      <c r="EN21" s="16"/>
      <c r="EO21" s="16"/>
      <c r="EP21" s="16"/>
      <c r="EQ21" s="16"/>
      <c r="ER21" s="16"/>
      <c r="ES21" s="16"/>
      <c r="ET21" s="16"/>
      <c r="EU21" s="16"/>
      <c r="EV21" s="16"/>
      <c r="EW21" s="16"/>
      <c r="EX21" s="16"/>
      <c r="EY21" s="16"/>
      <c r="EZ21" s="16"/>
      <c r="FA21" s="16"/>
      <c r="FB21" s="16"/>
      <c r="FC21" s="16"/>
      <c r="FD21" s="16"/>
      <c r="FE21" s="16"/>
      <c r="FF21" s="16"/>
      <c r="FG21" s="16"/>
      <c r="FH21" s="16"/>
      <c r="FI21" s="16"/>
      <c r="FJ21" s="16"/>
      <c r="FK21" s="16"/>
      <c r="FL21" s="16"/>
      <c r="FM21" s="16"/>
      <c r="FN21" s="16"/>
      <c r="FO21" s="16"/>
      <c r="FP21" s="16"/>
      <c r="FQ21" s="16"/>
      <c r="FR21" s="16"/>
      <c r="FS21" s="16"/>
      <c r="FT21" s="16"/>
      <c r="FU21" s="16"/>
      <c r="FV21" s="16"/>
      <c r="FW21" s="16"/>
      <c r="FX21" s="16"/>
      <c r="FY21" s="16"/>
      <c r="FZ21" s="16"/>
      <c r="GA21" s="16"/>
      <c r="GB21" s="16"/>
      <c r="GC21" s="16"/>
      <c r="GD21" s="16"/>
      <c r="GE21" s="16"/>
      <c r="GF21" s="16"/>
      <c r="GG21" s="16"/>
      <c r="GH21" s="16"/>
      <c r="GI21" s="16"/>
      <c r="GJ21" s="16"/>
      <c r="GK21" s="16"/>
      <c r="GL21" s="16"/>
      <c r="GM21" s="16"/>
      <c r="GN21" s="16"/>
      <c r="GO21" s="16"/>
      <c r="GP21" s="16"/>
      <c r="GQ21" s="16"/>
      <c r="GR21" s="16"/>
      <c r="GS21" s="16"/>
      <c r="GT21" s="16"/>
      <c r="GU21" s="16"/>
      <c r="GV21" s="16"/>
      <c r="GW21" s="16"/>
      <c r="GX21" s="16"/>
      <c r="GY21" s="16"/>
      <c r="GZ21" s="16"/>
      <c r="HA21" s="16"/>
      <c r="HB21" s="16"/>
      <c r="HC21" s="16"/>
      <c r="HD21" s="16"/>
      <c r="HE21" s="16"/>
      <c r="HF21" s="16"/>
      <c r="HG21" s="16"/>
      <c r="HH21" s="16"/>
      <c r="HI21" s="16"/>
      <c r="HJ21" s="16"/>
      <c r="HK21" s="16"/>
      <c r="HL21" s="16"/>
      <c r="HM21" s="16"/>
      <c r="HN21" s="16"/>
      <c r="HO21" s="16"/>
      <c r="HP21" s="16"/>
      <c r="HQ21" s="16"/>
      <c r="HR21" s="16"/>
      <c r="HS21" s="16"/>
      <c r="HT21" s="16"/>
      <c r="HU21" s="16"/>
      <c r="HV21" s="16"/>
      <c r="HW21" s="16"/>
      <c r="HX21" s="16"/>
      <c r="HY21" s="16"/>
      <c r="HZ21" s="16"/>
      <c r="IA21" s="16"/>
      <c r="IB21" s="16"/>
      <c r="IC21" s="16"/>
      <c r="ID21" s="16"/>
      <c r="IE21" s="16"/>
      <c r="IF21" s="16"/>
      <c r="IG21" s="16"/>
      <c r="IH21" s="16"/>
      <c r="II21" s="16"/>
      <c r="IJ21" s="16"/>
      <c r="IK21" s="16"/>
      <c r="IL21" s="16"/>
      <c r="IM21" s="16"/>
      <c r="IN21" s="16"/>
      <c r="IO21" s="16"/>
      <c r="IP21" s="16"/>
      <c r="IQ21" s="16"/>
      <c r="IR21" s="16"/>
      <c r="IS21" s="16"/>
      <c r="IT21" s="16"/>
      <c r="IU21" s="16"/>
    </row>
    <row r="22" spans="1:255" ht="20.25">
      <c r="A22" s="102"/>
      <c r="C22" s="1"/>
      <c r="D22" s="1"/>
      <c r="E22" s="33"/>
      <c r="F22" s="34" t="s">
        <v>14</v>
      </c>
      <c r="G22" s="34" t="s">
        <v>14</v>
      </c>
      <c r="H22" s="34"/>
      <c r="I22" s="34"/>
      <c r="J22" s="17"/>
      <c r="K22" s="1"/>
      <c r="L22" s="1"/>
      <c r="M22" s="17"/>
      <c r="N22" s="17"/>
      <c r="O22" s="17"/>
      <c r="P22" s="17"/>
      <c r="Q22" s="17"/>
      <c r="R22" s="17"/>
      <c r="S22" s="82"/>
      <c r="T22" s="14"/>
      <c r="U22" s="36"/>
      <c r="V22" s="36"/>
      <c r="W22" s="36"/>
      <c r="X22" s="36"/>
      <c r="Y22" s="36"/>
      <c r="Z22" s="10" t="s">
        <v>13</v>
      </c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  <c r="IU22" s="10"/>
    </row>
    <row r="23" spans="1:255" ht="20.25">
      <c r="A23" s="120"/>
      <c r="B23" s="120"/>
      <c r="C23" s="37"/>
      <c r="D23" s="37"/>
      <c r="E23" s="37"/>
      <c r="F23" s="120"/>
      <c r="G23" s="120"/>
      <c r="H23" s="120"/>
      <c r="I23" s="120"/>
      <c r="J23" s="120"/>
      <c r="K23" s="37"/>
      <c r="L23" s="37"/>
      <c r="M23" s="37"/>
      <c r="N23" s="37"/>
      <c r="O23" s="37"/>
      <c r="P23" s="37"/>
      <c r="Q23" s="37"/>
      <c r="R23" s="37"/>
      <c r="S23" s="82"/>
      <c r="T23" s="14"/>
      <c r="U23" s="36"/>
      <c r="V23" s="36"/>
      <c r="W23" s="36"/>
      <c r="X23" s="36"/>
      <c r="Y23" s="36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  <c r="IU23" s="10"/>
    </row>
    <row r="24" spans="1:255" ht="20.25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4"/>
      <c r="U24" s="36"/>
      <c r="V24" s="36"/>
      <c r="W24" s="36"/>
      <c r="X24" s="36"/>
      <c r="Y24" s="36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  <c r="IU24" s="10"/>
    </row>
    <row r="25" spans="1:255" ht="20.25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36"/>
      <c r="V25" s="7"/>
      <c r="W25" s="7"/>
      <c r="X25" s="7"/>
      <c r="Y25" s="7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  <c r="IU25" s="10"/>
    </row>
    <row r="26" spans="1:255" ht="20.25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36"/>
      <c r="V26" s="36"/>
      <c r="W26" s="36"/>
      <c r="X26" s="36"/>
      <c r="Y26" s="36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  <c r="IU26" s="10"/>
    </row>
    <row r="27" spans="1:255" ht="132.75" customHeight="1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36"/>
      <c r="V27" s="36"/>
      <c r="W27" s="36"/>
      <c r="X27" s="36"/>
      <c r="Y27" s="36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  <c r="IU27" s="10"/>
    </row>
  </sheetData>
  <sheetProtection formatCells="0" formatColumns="0"/>
  <mergeCells count="12">
    <mergeCell ref="B10:D10"/>
    <mergeCell ref="B12:E12"/>
    <mergeCell ref="A18:D18"/>
    <mergeCell ref="C19:M19"/>
    <mergeCell ref="A23:B23"/>
    <mergeCell ref="F23:J23"/>
    <mergeCell ref="B9:J9"/>
    <mergeCell ref="A2:M2"/>
    <mergeCell ref="B4:E4"/>
    <mergeCell ref="B5:D5"/>
    <mergeCell ref="B7:F7"/>
    <mergeCell ref="B8:J8"/>
  </mergeCells>
  <pageMargins left="0.15748031496062992" right="0.15748031496062992" top="0.15748031496062992" bottom="0.15748031496062992" header="0.15748031496062992" footer="0.31496062992125984"/>
  <pageSetup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BAOGUAN</vt:lpstr>
      <vt:lpstr>PACK-INV</vt:lpstr>
      <vt:lpstr>PACK-INV (2)</vt:lpstr>
      <vt:lpstr>'PACK-INV'!Print_Area</vt:lpstr>
      <vt:lpstr>'PACK-INV (2)'!Print_Area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Cody Tran</cp:lastModifiedBy>
  <cp:lastPrinted>2025-04-15T04:45:16Z</cp:lastPrinted>
  <dcterms:created xsi:type="dcterms:W3CDTF">2014-10-24T03:13:04Z</dcterms:created>
  <dcterms:modified xsi:type="dcterms:W3CDTF">2025-04-15T06:03:42Z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0e0e53c-4d26-49e4-ad77-afdf409a8d28_Enabled">
    <vt:lpwstr>true</vt:lpwstr>
  </property>
  <property fmtid="{D5CDD505-2E9C-101B-9397-08002B2CF9AE}" pid="3" name="MSIP_Label_50e0e53c-4d26-49e4-ad77-afdf409a8d28_SetDate">
    <vt:lpwstr>2021-12-04T09:17:18Z</vt:lpwstr>
  </property>
  <property fmtid="{D5CDD505-2E9C-101B-9397-08002B2CF9AE}" pid="4" name="MSIP_Label_50e0e53c-4d26-49e4-ad77-afdf409a8d28_Method">
    <vt:lpwstr>Privileged</vt:lpwstr>
  </property>
  <property fmtid="{D5CDD505-2E9C-101B-9397-08002B2CF9AE}" pid="5" name="MSIP_Label_50e0e53c-4d26-49e4-ad77-afdf409a8d28_Name">
    <vt:lpwstr>50e0e53c-4d26-49e4-ad77-afdf409a8d28</vt:lpwstr>
  </property>
  <property fmtid="{D5CDD505-2E9C-101B-9397-08002B2CF9AE}" pid="6" name="MSIP_Label_50e0e53c-4d26-49e4-ad77-afdf409a8d28_SiteId">
    <vt:lpwstr>5a7a259b-6730-404b-bc25-5c6c773229ca</vt:lpwstr>
  </property>
  <property fmtid="{D5CDD505-2E9C-101B-9397-08002B2CF9AE}" pid="7" name="MSIP_Label_50e0e53c-4d26-49e4-ad77-afdf409a8d28_ActionId">
    <vt:lpwstr/>
  </property>
  <property fmtid="{D5CDD505-2E9C-101B-9397-08002B2CF9AE}" pid="8" name="MSIP_Label_50e0e53c-4d26-49e4-ad77-afdf409a8d28_ContentBits">
    <vt:lpwstr>0</vt:lpwstr>
  </property>
</Properties>
</file>